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1" activeTab="4"/>
  </bookViews>
  <sheets>
    <sheet name="5 город, область водоснабжение" sheetId="3" r:id="rId1"/>
    <sheet name="8 город область канализация" sheetId="2" r:id="rId2"/>
    <sheet name="12 город область теплоснабжение" sheetId="4" r:id="rId3"/>
    <sheet name="13 город область стоки" sheetId="5" r:id="rId4"/>
    <sheet name="14 инженерная инфраструктура" sheetId="6" r:id="rId5"/>
  </sheets>
  <definedNames>
    <definedName name="_xlnm.Print_Area" localSheetId="0">'5 город, область водоснабжение'!$A$1:$O$23</definedName>
  </definedNames>
  <calcPr calcId="145621"/>
</workbook>
</file>

<file path=xl/calcChain.xml><?xml version="1.0" encoding="utf-8"?>
<calcChain xmlns="http://schemas.openxmlformats.org/spreadsheetml/2006/main">
  <c r="D15" i="2" l="1"/>
  <c r="C15" i="2" l="1"/>
  <c r="D17" i="2"/>
  <c r="C16" i="3"/>
  <c r="D16" i="4"/>
  <c r="C12" i="4" l="1"/>
  <c r="C13" i="4"/>
  <c r="C14" i="4"/>
  <c r="G16" i="4" l="1"/>
  <c r="F16" i="4"/>
  <c r="E16" i="4"/>
  <c r="C11" i="3" l="1"/>
  <c r="G16" i="3" l="1"/>
  <c r="F16" i="3"/>
  <c r="E16" i="3" l="1"/>
  <c r="D16" i="3"/>
  <c r="C15" i="3"/>
  <c r="C14" i="3"/>
  <c r="J13" i="6" l="1"/>
  <c r="C13" i="5" l="1"/>
  <c r="C14" i="5" s="1"/>
  <c r="C15" i="4"/>
  <c r="C16" i="4" s="1"/>
  <c r="C12" i="3" l="1"/>
  <c r="C13" i="3"/>
  <c r="C16" i="2"/>
  <c r="C14" i="2"/>
  <c r="C13" i="2"/>
  <c r="F17" i="2"/>
  <c r="E17" i="2"/>
  <c r="C10" i="3"/>
  <c r="C13" i="6" l="1"/>
  <c r="C12" i="2" l="1"/>
  <c r="C17" i="2" s="1"/>
  <c r="H16" i="4" l="1"/>
  <c r="I16" i="4"/>
  <c r="J16" i="4"/>
  <c r="K16" i="4"/>
  <c r="L16" i="4"/>
  <c r="M16" i="4"/>
  <c r="N16" i="4"/>
  <c r="G17" i="2"/>
  <c r="H17" i="2"/>
  <c r="I17" i="2"/>
  <c r="J17" i="2"/>
  <c r="K17" i="2"/>
  <c r="L17" i="2"/>
  <c r="M17" i="2"/>
  <c r="N17" i="2"/>
  <c r="O17" i="2"/>
  <c r="H16" i="3"/>
  <c r="I16" i="3"/>
  <c r="J16" i="3"/>
  <c r="K16" i="3"/>
  <c r="L16" i="3"/>
  <c r="M16" i="3"/>
  <c r="N16" i="3"/>
  <c r="O16" i="3"/>
  <c r="E14" i="6"/>
  <c r="F14" i="6"/>
  <c r="G14" i="6"/>
  <c r="H14" i="6"/>
  <c r="I14" i="6"/>
  <c r="J14" i="6"/>
  <c r="K14" i="6"/>
  <c r="L14" i="6"/>
  <c r="M14" i="6"/>
  <c r="N14" i="6"/>
  <c r="O14" i="6"/>
  <c r="D14" i="6"/>
  <c r="C14" i="6"/>
  <c r="E14" i="5"/>
  <c r="D14" i="5"/>
  <c r="F14" i="5" l="1"/>
  <c r="G14" i="5"/>
  <c r="O16" i="4" l="1"/>
</calcChain>
</file>

<file path=xl/sharedStrings.xml><?xml version="1.0" encoding="utf-8"?>
<sst xmlns="http://schemas.openxmlformats.org/spreadsheetml/2006/main" count="161" uniqueCount="48">
  <si>
    <t>II этап</t>
  </si>
  <si>
    <t>Наименование объекта</t>
  </si>
  <si>
    <t>Финансирование по годам (тыс. руб. с НДС)</t>
  </si>
  <si>
    <t>I этап</t>
  </si>
  <si>
    <t>2028-2041</t>
  </si>
  <si>
    <t>Областной бюджет</t>
  </si>
  <si>
    <t>Городской бюджет</t>
  </si>
  <si>
    <t>Итого</t>
  </si>
  <si>
    <t xml:space="preserve">Реконструкция ВПС-9
</t>
  </si>
  <si>
    <t>Канализование улиц Луговая и Юности в р-не Отрожка г. Воронежа</t>
  </si>
  <si>
    <t>Всего итого:</t>
  </si>
  <si>
    <t>Строительство ВПС-21</t>
  </si>
  <si>
    <t xml:space="preserve">
Строительство блочно-модульной котельной  по пер. Педагогический, 14/1 в г. Воронеже
</t>
  </si>
  <si>
    <t>ПИР. Строительство двух водопроводных линий Д = 400 мм по ул. Изыскателей до точек врезки в водовод Д1000 мм в районе ул. Куйбышева L ~ 1300 п. м, каждаяя</t>
  </si>
  <si>
    <t>№п/п</t>
  </si>
  <si>
    <t>Итого итого:</t>
  </si>
  <si>
    <t>Итого всего:</t>
  </si>
  <si>
    <t>Ресурсное обеспечение и прогнозная (справочная) оценка расходов областного бюджета и бюджета городского округа город Воронеж, на реализацию мероприятий по строительству (реконструкцию) объектов централизованной системы водоснабжения</t>
  </si>
  <si>
    <t>Председатель Воронежской</t>
  </si>
  <si>
    <t>городской Думы</t>
  </si>
  <si>
    <t>В.Ф. Ходырев</t>
  </si>
  <si>
    <t>Вынос водоводов, Д = 600 мм и Д = 1000 мм, из-под насыпи (существующая глубина заложения до 10 м) на участке от ПС-14 до БСМП, протяженностью L = 1000 п. м (водопроводные сети Советского района инв. N 30008483) / г. Воронеж, Советский район / 1630,83 м</t>
  </si>
  <si>
    <t>Реконструкция узла механической очистки на ПОС г. Воронеж / г. Воронеж, ул. Антокольского, 21 / средняя производительность - 3889 м3/ч, 2333 м3/ч, 11667 м3/ч</t>
  </si>
  <si>
    <t>Проектирование и строительство инженерной инфраструктуры в с. Никольское городского округа город Воронеж (включая ПИР)</t>
  </si>
  <si>
    <t>Котельная г. Воронеж, ул. Свободы, 75 Техническое перевооружение котельной «Перевод паровой котельной в водогрейный режим»/ г. Воронеж, ул. Свободы, 75 / 14 МВт</t>
  </si>
  <si>
    <t>ПИР. Строительство напорных канализационных линий Д = 500 мм L ~ 7000 п. м каждая, по ул. Изыскателей, Беломорская, Калининградская, Планетная, Богатырская до разгрузочной камеры на канализационном коллекторе Д1000 мм по ул. Землячки</t>
  </si>
  <si>
    <t>ПИР. Строительство двух водопроводных линий Д = 400 мм по ул. Изыскателей до точек врезки в водовод Д1000 мм в районе ул. Куйбышева L ~ 1300 м.п., каждая (корректировка ПСД)</t>
  </si>
  <si>
    <t>ПИР. Строительство напорных канализационных линий Д = 500 мм L ~ 7000 м.п. каждая, по ул. Изыскателей, Беломорская, Калиниградская, Планетная, Богатырская до разгрузочной камеры на канализационном коллекторе Д1000 мм по ул. Землячки     (Корректировка сметной стоимости)</t>
  </si>
  <si>
    <t xml:space="preserve">Строительство централизованных сетей водоснабжения и водоотведения мкр. Масловка и мкр. Зареченский в г. Воронеже </t>
  </si>
  <si>
    <t>Строительство блочно-модульной котельной для теплоснабжения МБОУ СОШ № 92 по адресу: г. Воронеж, мкр. Малышево, ул. Школьная, 52</t>
  </si>
  <si>
    <t>Сети ливневой канализации в квартале, ограниченном ул. Шишкова, Московский проспект, ул. Ломоносова, ул. Тимирязева, набережной Максима Горького, ул. Бурденко с КНС в г. Воронеж</t>
  </si>
  <si>
    <t>Технологическое присоединение объекта капитального строительства "Реконструкция котельной по ул. Туполева, 31к с реконструкцией инженерных сетей и переключение на нее системы теплоснабжения  жилого квартала, ограниченного улицами Волгоградская, Туполева, Баррикадная в г.Воронеж"</t>
  </si>
  <si>
    <t>Приложение №5 к Программе
комплексного развития систем коммунальной инфраструктуры городского округа город Воронеж на период до 2041 года</t>
  </si>
  <si>
    <t>по фактическому исполнению</t>
  </si>
  <si>
    <t>Реконструкция канализационной насосной станции, расположенной по ул. Шишкова, 144/1</t>
  </si>
  <si>
    <t>«Ресурсное обеспечение и прогнозная (справочная) оценка расходов областного бюджета и бюджета городского округа город Воронеж, на реализацию мероприятий по строительству (реконструкцию) объектов централизованной системы водоотведения</t>
  </si>
  <si>
    <t>«Ресурсное обеспечение и прогнозная (справочная) оценка расходов областного бюджета и бюджета городского округа город Воронеж, на реализацию мероприятий по строительству (реконструкцию) объектов системы теплоснабжения</t>
  </si>
  <si>
    <t>«Ресурсное обеспечение и прогнозная (справочная) оценка расходов областного бюджета и бюджета городского округа город Воронеж,  на реализацию мероприятий по строительству (реконструкцию) объектов системы поверхностных стоков.</t>
  </si>
  <si>
    <t>«Ресурсное обеспечение и прогнозная (справочная) оценка расходов областного бюджета и бюджета городского округа город Воронеж,  на реализацию мероприятий по строительству (реконструкцию) объектов системы инженерной инфраструктуры.</t>
  </si>
  <si>
    <t xml:space="preserve">Приложение №14 к Программе
комплексного развития систем коммунальной инфраструктуры городского округа город Воронеж на период до 2041 года
</t>
  </si>
  <si>
    <t>Приложение №13 к Программе
комплексного развития систем коммунальной инфраструктуры городского округа город Воронеж на период до 2041 года</t>
  </si>
  <si>
    <t>Приложение №12 к Программе
комплексного развития систем коммунальной инфраструктуры городского округа город Воронеж на период до 2041 года</t>
  </si>
  <si>
    <t>Приложение №8 к Программе
комплексного развития систем коммунальной инфраструктуры городского округа город Воронеж на период до 2041 года</t>
  </si>
  <si>
    <t xml:space="preserve">Временно исполняющий обязанности   </t>
  </si>
  <si>
    <t xml:space="preserve">главы городского округа город Воронеж </t>
  </si>
  <si>
    <t>С.А.Петрин</t>
  </si>
  <si>
    <t xml:space="preserve">Временно исполняющий обязанности  </t>
  </si>
  <si>
    <t xml:space="preserve">С.А.Петрин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</si>
</sst>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43" formatCode="_-* #,##0.00\ _₽_-;\-* #,##0.00\ _₽_-;_-* &quot;-&quot;??\ _₽_-;_-@_-"/>
    <numFmt numFmtId="164" formatCode="#,##0.0"/>
    <numFmt numFmtId="165" formatCode="#,##0.00_ ;\-#,##0.00\ "/>
    <numFmt numFmtId="166" formatCode="#,##0.00000"/>
  </numFmts>
  <fonts count="23" x14ac:knownFonts="1">
    <font>
      <sz val="11"/>
      <color theme="1"/>
      <name val="Calibri"/>
      <family val="2"/>
      <scheme val="minor"/>
    </font>
    <font>
      <sz val="2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8"/>
      <color indexed="18"/>
      <name val="Tahoma"/>
      <family val="2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2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7" fillId="0" borderId="0"/>
  </cellStyleXfs>
  <cellXfs count="184">
    <xf numFmtId="0" fontId="0" fillId="0" borderId="0" xfId="0"/>
    <xf numFmtId="0" fontId="1" fillId="0" borderId="0" xfId="0" applyFont="1" applyAlignment="1">
      <alignment horizontal="center" vertical="top" wrapText="1"/>
    </xf>
    <xf numFmtId="43" fontId="5" fillId="0" borderId="0" xfId="1" applyFont="1" applyBorder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43" fontId="0" fillId="0" borderId="0" xfId="0" applyNumberForma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2" fontId="10" fillId="0" borderId="0" xfId="0" applyNumberFormat="1" applyFont="1"/>
    <xf numFmtId="165" fontId="0" fillId="0" borderId="0" xfId="0" applyNumberFormat="1"/>
    <xf numFmtId="165" fontId="10" fillId="0" borderId="0" xfId="0" applyNumberFormat="1" applyFont="1"/>
    <xf numFmtId="0" fontId="10" fillId="0" borderId="0" xfId="0" applyFont="1"/>
    <xf numFmtId="2" fontId="14" fillId="0" borderId="0" xfId="0" applyNumberFormat="1" applyFont="1" applyAlignment="1">
      <alignment horizontal="center" vertical="top" wrapText="1"/>
    </xf>
    <xf numFmtId="43" fontId="8" fillId="2" borderId="6" xfId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43" fontId="6" fillId="0" borderId="0" xfId="1" applyFont="1" applyBorder="1" applyAlignment="1">
      <alignment horizontal="center" vertical="center" wrapText="1"/>
    </xf>
    <xf numFmtId="43" fontId="13" fillId="0" borderId="0" xfId="1" applyFont="1" applyBorder="1" applyAlignment="1"/>
    <xf numFmtId="43" fontId="10" fillId="0" borderId="0" xfId="1" applyFont="1" applyBorder="1"/>
    <xf numFmtId="0" fontId="3" fillId="0" borderId="0" xfId="0" applyFont="1" applyAlignment="1">
      <alignment horizontal="center" wrapText="1"/>
    </xf>
    <xf numFmtId="0" fontId="3" fillId="0" borderId="0" xfId="0" applyFont="1"/>
    <xf numFmtId="0" fontId="1" fillId="0" borderId="0" xfId="0" applyFont="1" applyAlignment="1">
      <alignment horizontal="center" vertical="top" wrapText="1"/>
    </xf>
    <xf numFmtId="43" fontId="6" fillId="0" borderId="0" xfId="1" applyFont="1" applyFill="1" applyBorder="1" applyAlignment="1">
      <alignment horizontal="center" vertical="center" wrapText="1"/>
    </xf>
    <xf numFmtId="43" fontId="0" fillId="0" borderId="0" xfId="0" applyNumberFormat="1" applyBorder="1"/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5" fillId="2" borderId="2" xfId="1" applyFont="1" applyFill="1" applyBorder="1" applyAlignment="1">
      <alignment horizontal="center" vertical="center" wrapText="1"/>
    </xf>
    <xf numFmtId="0" fontId="0" fillId="0" borderId="22" xfId="0" applyBorder="1"/>
    <xf numFmtId="164" fontId="8" fillId="2" borderId="23" xfId="0" applyNumberFormat="1" applyFont="1" applyFill="1" applyBorder="1" applyAlignment="1">
      <alignment vertical="center" wrapText="1"/>
    </xf>
    <xf numFmtId="43" fontId="8" fillId="0" borderId="23" xfId="1" applyFont="1" applyFill="1" applyBorder="1" applyAlignment="1">
      <alignment horizontal="center" vertical="center" wrapText="1"/>
    </xf>
    <xf numFmtId="43" fontId="8" fillId="0" borderId="24" xfId="1" applyFont="1" applyFill="1" applyBorder="1" applyAlignment="1">
      <alignment horizontal="center" vertical="center" wrapText="1"/>
    </xf>
    <xf numFmtId="43" fontId="10" fillId="0" borderId="0" xfId="0" applyNumberFormat="1" applyFont="1"/>
    <xf numFmtId="2" fontId="0" fillId="0" borderId="0" xfId="0" applyNumberFormat="1"/>
    <xf numFmtId="43" fontId="5" fillId="0" borderId="25" xfId="1" applyFont="1" applyFill="1" applyBorder="1" applyAlignment="1">
      <alignment horizontal="center" vertical="center" wrapText="1"/>
    </xf>
    <xf numFmtId="43" fontId="6" fillId="0" borderId="6" xfId="1" applyFont="1" applyBorder="1" applyAlignment="1">
      <alignment horizontal="center" vertical="center" wrapText="1"/>
    </xf>
    <xf numFmtId="43" fontId="6" fillId="0" borderId="7" xfId="1" applyFont="1" applyBorder="1" applyAlignment="1">
      <alignment horizontal="center" vertical="center" wrapText="1"/>
    </xf>
    <xf numFmtId="0" fontId="5" fillId="0" borderId="25" xfId="0" applyFont="1" applyBorder="1" applyAlignment="1">
      <alignment vertical="center" wrapText="1"/>
    </xf>
    <xf numFmtId="43" fontId="5" fillId="0" borderId="25" xfId="1" applyFont="1" applyFill="1" applyBorder="1" applyAlignment="1">
      <alignment vertical="center" wrapText="1"/>
    </xf>
    <xf numFmtId="43" fontId="5" fillId="0" borderId="25" xfId="1" applyFont="1" applyBorder="1" applyAlignment="1">
      <alignment horizontal="center" vertical="center" wrapText="1"/>
    </xf>
    <xf numFmtId="43" fontId="5" fillId="0" borderId="2" xfId="1" applyFont="1" applyFill="1" applyBorder="1" applyAlignment="1">
      <alignment vertical="center" wrapText="1"/>
    </xf>
    <xf numFmtId="43" fontId="5" fillId="0" borderId="2" xfId="1" applyFont="1" applyFill="1" applyBorder="1" applyAlignment="1">
      <alignment horizontal="center" vertical="center" wrapText="1"/>
    </xf>
    <xf numFmtId="43" fontId="5" fillId="0" borderId="2" xfId="1" applyFont="1" applyBorder="1" applyAlignment="1">
      <alignment horizontal="center" vertical="center" wrapText="1"/>
    </xf>
    <xf numFmtId="43" fontId="5" fillId="0" borderId="3" xfId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43" fontId="5" fillId="0" borderId="27" xfId="1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43" fontId="5" fillId="0" borderId="29" xfId="1" applyFont="1" applyFill="1" applyBorder="1" applyAlignment="1">
      <alignment vertical="center" wrapText="1"/>
    </xf>
    <xf numFmtId="43" fontId="6" fillId="0" borderId="29" xfId="1" applyFont="1" applyFill="1" applyBorder="1" applyAlignment="1">
      <alignment horizontal="center" vertical="center" wrapText="1"/>
    </xf>
    <xf numFmtId="43" fontId="6" fillId="0" borderId="30" xfId="1" applyFont="1" applyBorder="1" applyAlignment="1">
      <alignment horizontal="center" vertical="center" wrapText="1"/>
    </xf>
    <xf numFmtId="43" fontId="5" fillId="0" borderId="29" xfId="1" applyFont="1" applyFill="1" applyBorder="1" applyAlignment="1">
      <alignment horizontal="center" vertical="center" wrapText="1"/>
    </xf>
    <xf numFmtId="43" fontId="14" fillId="0" borderId="0" xfId="0" applyNumberFormat="1" applyFont="1" applyAlignment="1">
      <alignment horizontal="center" vertical="top" wrapText="1"/>
    </xf>
    <xf numFmtId="43" fontId="18" fillId="0" borderId="0" xfId="0" applyNumberFormat="1" applyFont="1"/>
    <xf numFmtId="0" fontId="0" fillId="0" borderId="29" xfId="0" applyBorder="1"/>
    <xf numFmtId="164" fontId="5" fillId="0" borderId="25" xfId="0" applyNumberFormat="1" applyFont="1" applyFill="1" applyBorder="1" applyAlignment="1">
      <alignment horizontal="center" vertical="center" wrapText="1"/>
    </xf>
    <xf numFmtId="43" fontId="5" fillId="2" borderId="25" xfId="1" applyFont="1" applyFill="1" applyBorder="1" applyAlignment="1">
      <alignment horizontal="center" vertical="center" wrapText="1"/>
    </xf>
    <xf numFmtId="43" fontId="5" fillId="3" borderId="25" xfId="1" applyFont="1" applyFill="1" applyBorder="1" applyAlignment="1">
      <alignment horizontal="center" vertical="center" wrapText="1"/>
    </xf>
    <xf numFmtId="43" fontId="12" fillId="0" borderId="25" xfId="1" applyFont="1" applyFill="1" applyBorder="1"/>
    <xf numFmtId="43" fontId="12" fillId="0" borderId="25" xfId="1" applyFont="1" applyBorder="1"/>
    <xf numFmtId="43" fontId="11" fillId="2" borderId="25" xfId="1" applyFont="1" applyFill="1" applyBorder="1" applyAlignment="1">
      <alignment horizontal="center" vertical="center" wrapText="1"/>
    </xf>
    <xf numFmtId="43" fontId="9" fillId="3" borderId="25" xfId="1" applyFont="1" applyFill="1" applyBorder="1" applyAlignment="1">
      <alignment horizontal="center" vertical="center" wrapText="1"/>
    </xf>
    <xf numFmtId="43" fontId="12" fillId="0" borderId="2" xfId="1" applyFont="1" applyBorder="1"/>
    <xf numFmtId="43" fontId="12" fillId="0" borderId="3" xfId="1" applyFont="1" applyBorder="1"/>
    <xf numFmtId="43" fontId="12" fillId="0" borderId="27" xfId="1" applyFont="1" applyBorder="1"/>
    <xf numFmtId="164" fontId="5" fillId="0" borderId="29" xfId="0" applyNumberFormat="1" applyFont="1" applyFill="1" applyBorder="1" applyAlignment="1">
      <alignment horizontal="center" vertical="center" wrapText="1"/>
    </xf>
    <xf numFmtId="43" fontId="5" fillId="2" borderId="29" xfId="1" applyFont="1" applyFill="1" applyBorder="1" applyAlignment="1">
      <alignment horizontal="center" vertical="center" wrapText="1"/>
    </xf>
    <xf numFmtId="43" fontId="5" fillId="3" borderId="29" xfId="1" applyFont="1" applyFill="1" applyBorder="1" applyAlignment="1">
      <alignment horizontal="center" vertical="center" wrapText="1"/>
    </xf>
    <xf numFmtId="43" fontId="12" fillId="0" borderId="29" xfId="1" applyFont="1" applyFill="1" applyBorder="1"/>
    <xf numFmtId="43" fontId="12" fillId="0" borderId="29" xfId="1" applyFont="1" applyBorder="1"/>
    <xf numFmtId="43" fontId="12" fillId="0" borderId="30" xfId="1" applyFont="1" applyBorder="1"/>
    <xf numFmtId="43" fontId="8" fillId="0" borderId="0" xfId="1" applyFont="1" applyBorder="1" applyAlignment="1">
      <alignment horizontal="center" vertical="center" wrapText="1"/>
    </xf>
    <xf numFmtId="43" fontId="19" fillId="0" borderId="0" xfId="0" applyNumberFormat="1" applyFont="1"/>
    <xf numFmtId="166" fontId="17" fillId="0" borderId="0" xfId="0" applyNumberFormat="1" applyFont="1" applyFill="1" applyBorder="1" applyAlignment="1">
      <alignment horizontal="right" vertical="top" wrapText="1"/>
    </xf>
    <xf numFmtId="41" fontId="5" fillId="0" borderId="26" xfId="1" applyNumberFormat="1" applyFont="1" applyBorder="1" applyAlignment="1">
      <alignment vertical="center" wrapText="1"/>
    </xf>
    <xf numFmtId="43" fontId="6" fillId="0" borderId="25" xfId="1" applyFont="1" applyFill="1" applyBorder="1" applyAlignment="1">
      <alignment horizontal="center" vertical="center" wrapText="1"/>
    </xf>
    <xf numFmtId="43" fontId="11" fillId="0" borderId="25" xfId="1" applyFont="1" applyFill="1" applyBorder="1" applyAlignment="1">
      <alignment horizontal="center" vertical="center" wrapText="1"/>
    </xf>
    <xf numFmtId="43" fontId="6" fillId="0" borderId="25" xfId="1" applyFont="1" applyBorder="1" applyAlignment="1">
      <alignment horizontal="center" vertical="center" wrapText="1"/>
    </xf>
    <xf numFmtId="43" fontId="6" fillId="0" borderId="27" xfId="1" applyFont="1" applyBorder="1" applyAlignment="1">
      <alignment horizontal="center" vertical="center" wrapText="1"/>
    </xf>
    <xf numFmtId="43" fontId="13" fillId="0" borderId="29" xfId="1" applyFont="1" applyBorder="1" applyAlignment="1"/>
    <xf numFmtId="43" fontId="13" fillId="0" borderId="30" xfId="1" applyFont="1" applyBorder="1" applyAlignment="1"/>
    <xf numFmtId="43" fontId="20" fillId="0" borderId="29" xfId="1" applyFont="1" applyBorder="1" applyAlignment="1"/>
    <xf numFmtId="43" fontId="10" fillId="0" borderId="30" xfId="1" applyFont="1" applyBorder="1"/>
    <xf numFmtId="43" fontId="5" fillId="0" borderId="0" xfId="1" applyFont="1" applyBorder="1" applyAlignment="1">
      <alignment horizontal="right" wrapText="1"/>
    </xf>
    <xf numFmtId="164" fontId="9" fillId="0" borderId="25" xfId="0" applyNumberFormat="1" applyFont="1" applyFill="1" applyBorder="1" applyAlignment="1">
      <alignment vertical="center" wrapText="1"/>
    </xf>
    <xf numFmtId="43" fontId="9" fillId="2" borderId="25" xfId="1" applyFont="1" applyFill="1" applyBorder="1" applyAlignment="1">
      <alignment horizontal="center" vertical="center" wrapText="1"/>
    </xf>
    <xf numFmtId="43" fontId="9" fillId="0" borderId="25" xfId="1" applyFont="1" applyFill="1" applyBorder="1" applyAlignment="1">
      <alignment horizontal="center" vertical="center" wrapText="1"/>
    </xf>
    <xf numFmtId="43" fontId="16" fillId="0" borderId="25" xfId="1" applyFont="1" applyFill="1" applyBorder="1" applyAlignment="1">
      <alignment horizontal="center" vertical="center" wrapText="1"/>
    </xf>
    <xf numFmtId="43" fontId="9" fillId="2" borderId="33" xfId="1" applyFont="1" applyFill="1" applyBorder="1" applyAlignment="1">
      <alignment horizontal="center" vertical="center" wrapText="1"/>
    </xf>
    <xf numFmtId="43" fontId="12" fillId="0" borderId="33" xfId="1" applyFont="1" applyBorder="1"/>
    <xf numFmtId="43" fontId="12" fillId="0" borderId="32" xfId="1" applyFont="1" applyBorder="1"/>
    <xf numFmtId="0" fontId="5" fillId="0" borderId="2" xfId="0" applyFont="1" applyBorder="1" applyAlignment="1">
      <alignment vertical="center" wrapText="1"/>
    </xf>
    <xf numFmtId="43" fontId="6" fillId="0" borderId="29" xfId="1" applyFont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43" fontId="5" fillId="3" borderId="2" xfId="1" applyFont="1" applyFill="1" applyBorder="1" applyAlignment="1">
      <alignment horizontal="center" vertical="center" wrapText="1"/>
    </xf>
    <xf numFmtId="43" fontId="11" fillId="2" borderId="2" xfId="1" applyFont="1" applyFill="1" applyBorder="1" applyAlignment="1">
      <alignment horizontal="center" vertical="center" wrapText="1"/>
    </xf>
    <xf numFmtId="43" fontId="11" fillId="0" borderId="2" xfId="1" applyFont="1" applyFill="1" applyBorder="1" applyAlignment="1">
      <alignment horizontal="center" vertical="center" wrapText="1"/>
    </xf>
    <xf numFmtId="43" fontId="10" fillId="0" borderId="2" xfId="1" applyFont="1" applyBorder="1"/>
    <xf numFmtId="43" fontId="10" fillId="0" borderId="2" xfId="1" applyFont="1" applyFill="1" applyBorder="1"/>
    <xf numFmtId="43" fontId="10" fillId="0" borderId="3" xfId="1" applyFont="1" applyBorder="1"/>
    <xf numFmtId="164" fontId="9" fillId="0" borderId="2" xfId="0" applyNumberFormat="1" applyFont="1" applyFill="1" applyBorder="1" applyAlignment="1">
      <alignment vertical="center" wrapText="1"/>
    </xf>
    <xf numFmtId="43" fontId="9" fillId="2" borderId="2" xfId="1" applyFont="1" applyFill="1" applyBorder="1" applyAlignment="1">
      <alignment horizontal="center" vertical="center" wrapText="1"/>
    </xf>
    <xf numFmtId="43" fontId="9" fillId="0" borderId="2" xfId="1" applyFont="1" applyFill="1" applyBorder="1" applyAlignment="1">
      <alignment horizontal="center" vertical="center" wrapText="1"/>
    </xf>
    <xf numFmtId="43" fontId="5" fillId="3" borderId="10" xfId="1" applyFont="1" applyFill="1" applyBorder="1" applyAlignment="1">
      <alignment horizontal="center" vertical="center" wrapText="1"/>
    </xf>
    <xf numFmtId="164" fontId="6" fillId="0" borderId="25" xfId="0" applyNumberFormat="1" applyFont="1" applyFill="1" applyBorder="1" applyAlignment="1">
      <alignment horizontal="center" vertical="center" textRotation="90" wrapText="1"/>
    </xf>
    <xf numFmtId="43" fontId="5" fillId="0" borderId="10" xfId="1" applyFont="1" applyFill="1" applyBorder="1" applyAlignment="1">
      <alignment vertical="center" wrapText="1"/>
    </xf>
    <xf numFmtId="43" fontId="5" fillId="0" borderId="33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right" vertical="top" wrapText="1"/>
    </xf>
    <xf numFmtId="164" fontId="9" fillId="2" borderId="33" xfId="0" applyNumberFormat="1" applyFont="1" applyFill="1" applyBorder="1" applyAlignment="1">
      <alignment vertical="center" wrapText="1"/>
    </xf>
    <xf numFmtId="43" fontId="5" fillId="2" borderId="33" xfId="1" applyFont="1" applyFill="1" applyBorder="1" applyAlignment="1">
      <alignment horizontal="center" vertical="center" wrapText="1"/>
    </xf>
    <xf numFmtId="43" fontId="12" fillId="0" borderId="33" xfId="1" applyFont="1" applyFill="1" applyBorder="1"/>
    <xf numFmtId="0" fontId="22" fillId="0" borderId="0" xfId="0" applyFont="1" applyAlignment="1">
      <alignment vertical="top" wrapText="1"/>
    </xf>
    <xf numFmtId="0" fontId="22" fillId="0" borderId="0" xfId="0" applyFont="1" applyAlignment="1">
      <alignment horizontal="center" vertical="top" wrapText="1"/>
    </xf>
    <xf numFmtId="0" fontId="22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vertical="top" wrapText="1"/>
    </xf>
    <xf numFmtId="43" fontId="20" fillId="0" borderId="0" xfId="1" applyFont="1" applyBorder="1" applyAlignme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 textRotation="90" wrapText="1"/>
    </xf>
    <xf numFmtId="164" fontId="6" fillId="0" borderId="13" xfId="0" applyNumberFormat="1" applyFont="1" applyFill="1" applyBorder="1" applyAlignment="1">
      <alignment horizontal="center" vertical="center" textRotation="90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64" fontId="6" fillId="0" borderId="12" xfId="2" applyNumberFormat="1" applyFont="1" applyFill="1" applyBorder="1" applyAlignment="1">
      <alignment horizontal="center" vertical="center" wrapText="1"/>
    </xf>
    <xf numFmtId="164" fontId="6" fillId="0" borderId="13" xfId="2" applyNumberFormat="1" applyFont="1" applyFill="1" applyBorder="1" applyAlignment="1">
      <alignment horizontal="center" vertical="center" wrapText="1"/>
    </xf>
    <xf numFmtId="164" fontId="8" fillId="2" borderId="20" xfId="0" applyNumberFormat="1" applyFont="1" applyFill="1" applyBorder="1" applyAlignment="1">
      <alignment horizontal="center" vertical="center" wrapText="1"/>
    </xf>
    <xf numFmtId="164" fontId="8" fillId="2" borderId="21" xfId="0" applyNumberFormat="1" applyFont="1" applyFill="1" applyBorder="1" applyAlignment="1">
      <alignment horizontal="center" vertical="center" wrapText="1"/>
    </xf>
    <xf numFmtId="164" fontId="6" fillId="0" borderId="2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164" fontId="6" fillId="0" borderId="17" xfId="0" applyNumberFormat="1" applyFont="1" applyFill="1" applyBorder="1" applyAlignment="1">
      <alignment horizontal="center" vertical="center" textRotation="90" wrapText="1"/>
    </xf>
    <xf numFmtId="164" fontId="6" fillId="0" borderId="19" xfId="0" applyNumberFormat="1" applyFont="1" applyFill="1" applyBorder="1" applyAlignment="1">
      <alignment horizontal="center" vertical="center" textRotation="90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49" fontId="21" fillId="0" borderId="0" xfId="0" applyNumberFormat="1" applyFont="1" applyAlignment="1">
      <alignment horizontal="right" vertical="top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15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6" fillId="0" borderId="25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39" xfId="0" applyNumberFormat="1" applyFont="1" applyFill="1" applyBorder="1" applyAlignment="1">
      <alignment horizontal="center" vertical="center" wrapText="1"/>
    </xf>
    <xf numFmtId="0" fontId="6" fillId="0" borderId="35" xfId="0" applyNumberFormat="1" applyFont="1" applyFill="1" applyBorder="1" applyAlignment="1">
      <alignment horizontal="center" vertical="center" wrapText="1"/>
    </xf>
    <xf numFmtId="164" fontId="6" fillId="0" borderId="33" xfId="0" applyNumberFormat="1" applyFont="1" applyFill="1" applyBorder="1" applyAlignment="1">
      <alignment horizontal="center" vertical="center" textRotation="90" wrapText="1"/>
    </xf>
    <xf numFmtId="164" fontId="6" fillId="0" borderId="32" xfId="0" applyNumberFormat="1" applyFont="1" applyFill="1" applyBorder="1" applyAlignment="1">
      <alignment horizontal="center" vertical="center" textRotation="90" wrapText="1"/>
    </xf>
    <xf numFmtId="164" fontId="6" fillId="0" borderId="33" xfId="0" applyNumberFormat="1" applyFont="1" applyFill="1" applyBorder="1" applyAlignment="1">
      <alignment horizontal="center" vertical="center" wrapText="1"/>
    </xf>
    <xf numFmtId="0" fontId="6" fillId="0" borderId="25" xfId="0" applyNumberFormat="1" applyFont="1" applyFill="1" applyBorder="1" applyAlignment="1">
      <alignment horizontal="center" vertical="center" wrapText="1"/>
    </xf>
    <xf numFmtId="0" fontId="6" fillId="0" borderId="27" xfId="0" applyNumberFormat="1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textRotation="90" wrapText="1"/>
    </xf>
    <xf numFmtId="0" fontId="6" fillId="0" borderId="13" xfId="0" applyFont="1" applyBorder="1" applyAlignment="1">
      <alignment horizontal="center" vertical="center" textRotation="90" wrapText="1"/>
    </xf>
    <xf numFmtId="0" fontId="6" fillId="0" borderId="32" xfId="0" applyFont="1" applyBorder="1" applyAlignment="1">
      <alignment horizontal="center" vertical="center" textRotation="90" wrapText="1"/>
    </xf>
    <xf numFmtId="0" fontId="6" fillId="0" borderId="19" xfId="0" applyFont="1" applyBorder="1" applyAlignment="1">
      <alignment horizontal="center" vertical="center" textRotation="90" wrapText="1"/>
    </xf>
    <xf numFmtId="0" fontId="6" fillId="0" borderId="25" xfId="0" applyFont="1" applyBorder="1" applyAlignment="1">
      <alignment horizontal="center" vertical="center" textRotation="90" wrapText="1"/>
    </xf>
    <xf numFmtId="0" fontId="6" fillId="0" borderId="25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textRotation="90" wrapText="1"/>
    </xf>
    <xf numFmtId="0" fontId="6" fillId="0" borderId="10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 textRotation="90" wrapText="1"/>
    </xf>
    <xf numFmtId="43" fontId="6" fillId="0" borderId="28" xfId="1" applyFont="1" applyBorder="1" applyAlignment="1">
      <alignment horizontal="center" vertical="center" wrapText="1"/>
    </xf>
    <xf numFmtId="43" fontId="6" fillId="0" borderId="29" xfId="1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4"/>
  <sheetViews>
    <sheetView topLeftCell="A13" zoomScaleNormal="100" workbookViewId="0">
      <selection activeCell="A22" sqref="A22:C22"/>
    </sheetView>
  </sheetViews>
  <sheetFormatPr defaultRowHeight="15" x14ac:dyDescent="0.25"/>
  <cols>
    <col min="1" max="1" width="6.42578125" customWidth="1"/>
    <col min="2" max="2" width="24.85546875" customWidth="1"/>
    <col min="3" max="3" width="13" customWidth="1"/>
    <col min="4" max="4" width="12.140625" customWidth="1"/>
    <col min="5" max="5" width="10.5703125" customWidth="1"/>
    <col min="6" max="6" width="13.140625" customWidth="1"/>
    <col min="7" max="7" width="13.42578125" customWidth="1"/>
    <col min="8" max="9" width="11.7109375" customWidth="1"/>
    <col min="10" max="15" width="4.42578125" customWidth="1"/>
    <col min="17" max="17" width="15.85546875" customWidth="1"/>
    <col min="18" max="18" width="14.5703125" bestFit="1" customWidth="1"/>
  </cols>
  <sheetData>
    <row r="2" spans="1:18" ht="126.75" customHeight="1" x14ac:dyDescent="0.25">
      <c r="B2" s="2"/>
      <c r="C2" s="2"/>
      <c r="D2" s="135" t="s">
        <v>32</v>
      </c>
      <c r="E2" s="135"/>
      <c r="F2" s="135"/>
      <c r="G2" s="135"/>
      <c r="H2" s="135"/>
      <c r="I2" s="135"/>
      <c r="J2" s="135"/>
      <c r="K2" s="135"/>
      <c r="L2" s="135"/>
      <c r="M2" s="135"/>
      <c r="N2" s="135"/>
    </row>
    <row r="3" spans="1:18" ht="117.75" customHeight="1" x14ac:dyDescent="0.25">
      <c r="B3" s="130" t="s">
        <v>17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</row>
    <row r="4" spans="1:18" ht="9" customHeight="1" thickBot="1" x14ac:dyDescent="0.3">
      <c r="B4" s="7"/>
      <c r="C4" s="7"/>
      <c r="D4" s="22"/>
      <c r="E4" s="22"/>
      <c r="F4" s="7"/>
      <c r="G4" s="7"/>
      <c r="H4" s="7"/>
      <c r="I4" s="7"/>
      <c r="J4" s="7"/>
      <c r="K4" s="7"/>
      <c r="L4" s="7"/>
      <c r="M4" s="142"/>
      <c r="N4" s="142"/>
      <c r="O4" s="142"/>
    </row>
    <row r="5" spans="1:18" ht="18" customHeight="1" x14ac:dyDescent="0.25">
      <c r="A5" s="119" t="s">
        <v>14</v>
      </c>
      <c r="B5" s="123" t="s">
        <v>1</v>
      </c>
      <c r="C5" s="125" t="s">
        <v>7</v>
      </c>
      <c r="D5" s="136" t="s">
        <v>2</v>
      </c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7"/>
    </row>
    <row r="6" spans="1:18" ht="18" customHeight="1" x14ac:dyDescent="0.25">
      <c r="A6" s="120"/>
      <c r="B6" s="124"/>
      <c r="C6" s="126"/>
      <c r="D6" s="138" t="s">
        <v>3</v>
      </c>
      <c r="E6" s="138"/>
      <c r="F6" s="138"/>
      <c r="G6" s="138"/>
      <c r="H6" s="138"/>
      <c r="I6" s="138"/>
      <c r="J6" s="138"/>
      <c r="K6" s="138"/>
      <c r="L6" s="138"/>
      <c r="M6" s="138"/>
      <c r="N6" s="138" t="s">
        <v>0</v>
      </c>
      <c r="O6" s="139"/>
    </row>
    <row r="7" spans="1:18" ht="31.5" customHeight="1" x14ac:dyDescent="0.25">
      <c r="A7" s="120"/>
      <c r="B7" s="124"/>
      <c r="C7" s="126"/>
      <c r="D7" s="133">
        <v>2023</v>
      </c>
      <c r="E7" s="134"/>
      <c r="F7" s="140">
        <v>2024</v>
      </c>
      <c r="G7" s="140"/>
      <c r="H7" s="140">
        <v>2025</v>
      </c>
      <c r="I7" s="140"/>
      <c r="J7" s="140">
        <v>2026</v>
      </c>
      <c r="K7" s="140"/>
      <c r="L7" s="140">
        <v>2027</v>
      </c>
      <c r="M7" s="140"/>
      <c r="N7" s="140" t="s">
        <v>4</v>
      </c>
      <c r="O7" s="141"/>
    </row>
    <row r="8" spans="1:18" ht="139.5" customHeight="1" x14ac:dyDescent="0.25">
      <c r="A8" s="120"/>
      <c r="B8" s="124"/>
      <c r="C8" s="126"/>
      <c r="D8" s="104" t="s">
        <v>5</v>
      </c>
      <c r="E8" s="104" t="s">
        <v>6</v>
      </c>
      <c r="F8" s="121" t="s">
        <v>5</v>
      </c>
      <c r="G8" s="121" t="s">
        <v>6</v>
      </c>
      <c r="H8" s="121" t="s">
        <v>5</v>
      </c>
      <c r="I8" s="121" t="s">
        <v>6</v>
      </c>
      <c r="J8" s="121" t="s">
        <v>5</v>
      </c>
      <c r="K8" s="121" t="s">
        <v>5</v>
      </c>
      <c r="L8" s="121" t="s">
        <v>5</v>
      </c>
      <c r="M8" s="121" t="s">
        <v>5</v>
      </c>
      <c r="N8" s="121" t="s">
        <v>5</v>
      </c>
      <c r="O8" s="131" t="s">
        <v>5</v>
      </c>
    </row>
    <row r="9" spans="1:18" ht="34.5" customHeight="1" thickBot="1" x14ac:dyDescent="0.3">
      <c r="A9" s="120"/>
      <c r="B9" s="124"/>
      <c r="C9" s="126"/>
      <c r="D9" s="129" t="s">
        <v>33</v>
      </c>
      <c r="E9" s="129"/>
      <c r="F9" s="122"/>
      <c r="G9" s="122"/>
      <c r="H9" s="122"/>
      <c r="I9" s="122"/>
      <c r="J9" s="122"/>
      <c r="K9" s="122"/>
      <c r="L9" s="122"/>
      <c r="M9" s="122"/>
      <c r="N9" s="122"/>
      <c r="O9" s="132"/>
    </row>
    <row r="10" spans="1:18" x14ac:dyDescent="0.25">
      <c r="A10" s="26">
        <v>1</v>
      </c>
      <c r="B10" s="93" t="s">
        <v>11</v>
      </c>
      <c r="C10" s="27">
        <f t="shared" ref="C10:C13" si="0">D10+E10+F10+G10</f>
        <v>2305844.5039999997</v>
      </c>
      <c r="D10" s="103">
        <v>1143159.7</v>
      </c>
      <c r="E10" s="103">
        <v>1144.3040000000001</v>
      </c>
      <c r="F10" s="94">
        <v>1160378.5</v>
      </c>
      <c r="G10" s="94">
        <v>1162</v>
      </c>
      <c r="H10" s="95"/>
      <c r="I10" s="96"/>
      <c r="J10" s="97"/>
      <c r="K10" s="98"/>
      <c r="L10" s="98"/>
      <c r="M10" s="98"/>
      <c r="N10" s="97"/>
      <c r="O10" s="99"/>
      <c r="Q10" s="10"/>
      <c r="R10" s="5"/>
    </row>
    <row r="11" spans="1:18" ht="85.5" customHeight="1" x14ac:dyDescent="0.25">
      <c r="A11" s="44">
        <v>2</v>
      </c>
      <c r="B11" s="55" t="s">
        <v>13</v>
      </c>
      <c r="C11" s="56">
        <f>D11+E11+F11+G11</f>
        <v>74953.451939999999</v>
      </c>
      <c r="D11" s="56">
        <v>37437.976490000001</v>
      </c>
      <c r="E11" s="56">
        <v>37.475450000000002</v>
      </c>
      <c r="F11" s="56">
        <v>37440</v>
      </c>
      <c r="G11" s="56">
        <v>38</v>
      </c>
      <c r="H11" s="56"/>
      <c r="I11" s="34"/>
      <c r="J11" s="58"/>
      <c r="K11" s="58"/>
      <c r="L11" s="58"/>
      <c r="M11" s="58"/>
      <c r="N11" s="59"/>
      <c r="O11" s="64"/>
      <c r="Q11" s="10"/>
      <c r="R11" s="5"/>
    </row>
    <row r="12" spans="1:18" ht="96.75" customHeight="1" x14ac:dyDescent="0.25">
      <c r="A12" s="44">
        <v>3</v>
      </c>
      <c r="B12" s="55" t="s">
        <v>26</v>
      </c>
      <c r="C12" s="56">
        <f t="shared" si="0"/>
        <v>115</v>
      </c>
      <c r="D12" s="57"/>
      <c r="E12" s="57">
        <v>93</v>
      </c>
      <c r="F12" s="60"/>
      <c r="G12" s="56">
        <v>22</v>
      </c>
      <c r="H12" s="56"/>
      <c r="I12" s="34"/>
      <c r="J12" s="58"/>
      <c r="K12" s="58"/>
      <c r="L12" s="58"/>
      <c r="M12" s="58"/>
      <c r="N12" s="59"/>
      <c r="O12" s="64"/>
      <c r="Q12" s="10"/>
    </row>
    <row r="13" spans="1:18" ht="128.25" customHeight="1" x14ac:dyDescent="0.25">
      <c r="A13" s="44">
        <v>4</v>
      </c>
      <c r="B13" s="55" t="s">
        <v>21</v>
      </c>
      <c r="C13" s="56">
        <f t="shared" si="0"/>
        <v>165133.12999999998</v>
      </c>
      <c r="D13" s="57">
        <v>154730.79999999999</v>
      </c>
      <c r="E13" s="57"/>
      <c r="F13" s="56">
        <v>10391.93</v>
      </c>
      <c r="G13" s="56">
        <v>10.4</v>
      </c>
      <c r="H13" s="56"/>
      <c r="I13" s="34"/>
      <c r="J13" s="58"/>
      <c r="K13" s="58"/>
      <c r="L13" s="58"/>
      <c r="M13" s="58"/>
      <c r="N13" s="59"/>
      <c r="O13" s="64"/>
      <c r="Q13" s="10"/>
    </row>
    <row r="14" spans="1:18" ht="84.75" customHeight="1" x14ac:dyDescent="0.25">
      <c r="A14" s="44">
        <v>5</v>
      </c>
      <c r="B14" s="55" t="s">
        <v>28</v>
      </c>
      <c r="C14" s="56">
        <f>D14+E14+F14+G14</f>
        <v>1706.8611699999999</v>
      </c>
      <c r="D14" s="61">
        <v>1706.8611699999999</v>
      </c>
      <c r="E14" s="61">
        <v>0</v>
      </c>
      <c r="F14" s="60"/>
      <c r="G14" s="60"/>
      <c r="H14" s="56"/>
      <c r="I14" s="34"/>
      <c r="J14" s="58"/>
      <c r="K14" s="58"/>
      <c r="L14" s="58"/>
      <c r="M14" s="58"/>
      <c r="N14" s="59"/>
      <c r="O14" s="64"/>
      <c r="Q14" s="10"/>
    </row>
    <row r="15" spans="1:18" ht="22.5" customHeight="1" thickBot="1" x14ac:dyDescent="0.3">
      <c r="A15" s="46">
        <v>6</v>
      </c>
      <c r="B15" s="65" t="s">
        <v>8</v>
      </c>
      <c r="C15" s="66">
        <f>D15+E15+F15+G15</f>
        <v>844791.67</v>
      </c>
      <c r="D15" s="67">
        <v>150000</v>
      </c>
      <c r="E15" s="67">
        <v>150.15</v>
      </c>
      <c r="F15" s="66">
        <v>693946.88</v>
      </c>
      <c r="G15" s="66">
        <v>694.64</v>
      </c>
      <c r="H15" s="66"/>
      <c r="I15" s="51"/>
      <c r="J15" s="68"/>
      <c r="K15" s="68"/>
      <c r="L15" s="68"/>
      <c r="M15" s="68"/>
      <c r="N15" s="69"/>
      <c r="O15" s="70"/>
      <c r="Q15" s="10"/>
    </row>
    <row r="16" spans="1:18" ht="20.25" customHeight="1" thickBot="1" x14ac:dyDescent="0.3">
      <c r="A16" s="127" t="s">
        <v>15</v>
      </c>
      <c r="B16" s="128"/>
      <c r="C16" s="13">
        <f>SUM(C10:C15)</f>
        <v>3392544.6171099995</v>
      </c>
      <c r="D16" s="13">
        <f>SUM(D10:D15)</f>
        <v>1487035.33766</v>
      </c>
      <c r="E16" s="13">
        <f>SUM(E10:E15)</f>
        <v>1424.9294500000001</v>
      </c>
      <c r="F16" s="13">
        <f>SUM(F10:F15)</f>
        <v>1902157.31</v>
      </c>
      <c r="G16" s="13">
        <f>SUM(G10:G15)</f>
        <v>1927.04</v>
      </c>
      <c r="H16" s="13">
        <f t="shared" ref="H16:O16" si="1">SUM(H10:H15)</f>
        <v>0</v>
      </c>
      <c r="I16" s="13">
        <f t="shared" si="1"/>
        <v>0</v>
      </c>
      <c r="J16" s="13">
        <f t="shared" si="1"/>
        <v>0</v>
      </c>
      <c r="K16" s="13">
        <f t="shared" si="1"/>
        <v>0</v>
      </c>
      <c r="L16" s="13">
        <f t="shared" si="1"/>
        <v>0</v>
      </c>
      <c r="M16" s="13">
        <f t="shared" si="1"/>
        <v>0</v>
      </c>
      <c r="N16" s="13">
        <f t="shared" si="1"/>
        <v>0</v>
      </c>
      <c r="O16" s="13">
        <f t="shared" si="1"/>
        <v>0</v>
      </c>
      <c r="Q16" s="9"/>
    </row>
    <row r="17" spans="1:18" ht="20.25" customHeight="1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Q17" s="5"/>
      <c r="R17" s="5"/>
    </row>
    <row r="18" spans="1:18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8" ht="20.25" x14ac:dyDescent="0.3">
      <c r="A19" s="21" t="s">
        <v>43</v>
      </c>
      <c r="B19" s="21"/>
      <c r="D19" s="5"/>
      <c r="I19" s="21" t="s">
        <v>18</v>
      </c>
      <c r="J19" s="21"/>
      <c r="K19" s="21"/>
    </row>
    <row r="20" spans="1:18" ht="20.25" x14ac:dyDescent="0.3">
      <c r="A20" s="21" t="s">
        <v>44</v>
      </c>
      <c r="B20" s="21"/>
      <c r="I20" s="21" t="s">
        <v>19</v>
      </c>
      <c r="J20" s="21"/>
      <c r="K20" s="21"/>
    </row>
    <row r="22" spans="1:18" ht="20.25" customHeight="1" x14ac:dyDescent="0.3">
      <c r="A22" s="118" t="s">
        <v>45</v>
      </c>
      <c r="B22" s="118"/>
      <c r="C22" s="118"/>
      <c r="D22" s="14"/>
      <c r="E22" s="14"/>
      <c r="J22" s="20"/>
      <c r="K22" s="117" t="s">
        <v>20</v>
      </c>
      <c r="L22" s="117"/>
      <c r="M22" s="117"/>
      <c r="N22" s="117"/>
      <c r="O22" s="117"/>
    </row>
    <row r="24" spans="1:18" x14ac:dyDescent="0.25">
      <c r="F24" s="5"/>
    </row>
  </sheetData>
  <mergeCells count="29">
    <mergeCell ref="B3:O3"/>
    <mergeCell ref="O8:O9"/>
    <mergeCell ref="D7:E7"/>
    <mergeCell ref="D2:N2"/>
    <mergeCell ref="D5:O5"/>
    <mergeCell ref="D6:M6"/>
    <mergeCell ref="N6:O6"/>
    <mergeCell ref="F7:G7"/>
    <mergeCell ref="H7:I7"/>
    <mergeCell ref="J7:K7"/>
    <mergeCell ref="L7:M7"/>
    <mergeCell ref="N7:O7"/>
    <mergeCell ref="M4:O4"/>
    <mergeCell ref="K22:O22"/>
    <mergeCell ref="A22:C22"/>
    <mergeCell ref="A5:A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B5:B9"/>
    <mergeCell ref="C5:C9"/>
    <mergeCell ref="A16:B16"/>
    <mergeCell ref="D9:E9"/>
  </mergeCells>
  <pageMargins left="0" right="0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23"/>
  <sheetViews>
    <sheetView topLeftCell="A19" zoomScaleNormal="100" workbookViewId="0">
      <selection activeCell="C23" sqref="C23:D23"/>
    </sheetView>
  </sheetViews>
  <sheetFormatPr defaultRowHeight="15" x14ac:dyDescent="0.25"/>
  <cols>
    <col min="2" max="2" width="24.85546875" customWidth="1"/>
    <col min="3" max="3" width="12" customWidth="1"/>
    <col min="4" max="4" width="10.28515625" customWidth="1"/>
    <col min="5" max="5" width="9.28515625" customWidth="1"/>
    <col min="6" max="6" width="10.42578125" customWidth="1"/>
    <col min="7" max="7" width="9.5703125" customWidth="1"/>
    <col min="8" max="8" width="10.42578125" customWidth="1"/>
    <col min="9" max="9" width="10" customWidth="1"/>
    <col min="10" max="10" width="6.5703125" customWidth="1"/>
    <col min="11" max="11" width="4.85546875" customWidth="1"/>
    <col min="12" max="12" width="6.28515625" customWidth="1"/>
    <col min="13" max="15" width="4.140625" customWidth="1"/>
    <col min="17" max="17" width="12.5703125" customWidth="1"/>
    <col min="18" max="18" width="13.140625" bestFit="1" customWidth="1"/>
  </cols>
  <sheetData>
    <row r="3" spans="1:23" ht="75.75" customHeight="1" x14ac:dyDescent="0.25">
      <c r="B3" s="2"/>
      <c r="C3" s="83"/>
      <c r="E3" s="112"/>
      <c r="F3" s="143" t="s">
        <v>42</v>
      </c>
      <c r="G3" s="143"/>
      <c r="H3" s="143"/>
      <c r="I3" s="143"/>
      <c r="J3" s="143"/>
      <c r="K3" s="143"/>
      <c r="L3" s="143"/>
      <c r="M3" s="143"/>
      <c r="N3" s="143"/>
      <c r="O3" s="143"/>
    </row>
    <row r="4" spans="1:23" ht="17.25" customHeight="1" x14ac:dyDescent="0.25">
      <c r="B4" s="2"/>
      <c r="C4" s="83"/>
      <c r="E4" s="112"/>
      <c r="F4" s="113"/>
      <c r="G4" s="113"/>
      <c r="H4" s="113"/>
      <c r="I4" s="113"/>
      <c r="J4" s="113"/>
      <c r="K4" s="113"/>
      <c r="L4" s="113"/>
      <c r="M4" s="113"/>
      <c r="N4" s="113"/>
      <c r="O4" s="113"/>
    </row>
    <row r="5" spans="1:23" ht="64.5" customHeight="1" x14ac:dyDescent="0.25">
      <c r="B5" s="146" t="s">
        <v>35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</row>
    <row r="6" spans="1:23" ht="17.25" customHeight="1" thickBot="1" x14ac:dyDescent="0.3">
      <c r="B6" s="1"/>
      <c r="C6" s="1"/>
      <c r="D6" s="22"/>
      <c r="E6" s="22"/>
      <c r="F6" s="1"/>
      <c r="G6" s="1"/>
      <c r="H6" s="1"/>
      <c r="I6" s="1"/>
      <c r="J6" s="1"/>
      <c r="K6" s="1"/>
      <c r="L6" s="142"/>
      <c r="M6" s="142"/>
      <c r="N6" s="142"/>
      <c r="O6" s="142"/>
    </row>
    <row r="7" spans="1:23" ht="18.75" customHeight="1" x14ac:dyDescent="0.25">
      <c r="A7" s="144" t="s">
        <v>14</v>
      </c>
      <c r="B7" s="123" t="s">
        <v>1</v>
      </c>
      <c r="C7" s="125" t="s">
        <v>7</v>
      </c>
      <c r="D7" s="136" t="s">
        <v>2</v>
      </c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7"/>
    </row>
    <row r="8" spans="1:23" ht="27" customHeight="1" x14ac:dyDescent="0.25">
      <c r="A8" s="145"/>
      <c r="B8" s="124"/>
      <c r="C8" s="126"/>
      <c r="D8" s="147" t="s">
        <v>3</v>
      </c>
      <c r="E8" s="147"/>
      <c r="F8" s="147"/>
      <c r="G8" s="147"/>
      <c r="H8" s="147"/>
      <c r="I8" s="147"/>
      <c r="J8" s="147"/>
      <c r="K8" s="147"/>
      <c r="L8" s="147"/>
      <c r="M8" s="147"/>
      <c r="N8" s="147" t="s">
        <v>0</v>
      </c>
      <c r="O8" s="148"/>
    </row>
    <row r="9" spans="1:23" ht="117.75" customHeight="1" x14ac:dyDescent="0.25">
      <c r="A9" s="145"/>
      <c r="B9" s="124"/>
      <c r="C9" s="126"/>
      <c r="D9" s="149">
        <v>2023</v>
      </c>
      <c r="E9" s="150"/>
      <c r="F9" s="154">
        <v>2024</v>
      </c>
      <c r="G9" s="154"/>
      <c r="H9" s="154">
        <v>2025</v>
      </c>
      <c r="I9" s="154"/>
      <c r="J9" s="154">
        <v>2026</v>
      </c>
      <c r="K9" s="154"/>
      <c r="L9" s="154">
        <v>2027</v>
      </c>
      <c r="M9" s="154"/>
      <c r="N9" s="154" t="s">
        <v>4</v>
      </c>
      <c r="O9" s="155"/>
    </row>
    <row r="10" spans="1:23" ht="36" customHeight="1" x14ac:dyDescent="0.25">
      <c r="A10" s="145"/>
      <c r="B10" s="124"/>
      <c r="C10" s="126"/>
      <c r="D10" s="104" t="s">
        <v>5</v>
      </c>
      <c r="E10" s="104" t="s">
        <v>6</v>
      </c>
      <c r="F10" s="151" t="s">
        <v>5</v>
      </c>
      <c r="G10" s="151" t="s">
        <v>6</v>
      </c>
      <c r="H10" s="151" t="s">
        <v>5</v>
      </c>
      <c r="I10" s="151" t="s">
        <v>6</v>
      </c>
      <c r="J10" s="151" t="s">
        <v>5</v>
      </c>
      <c r="K10" s="151" t="s">
        <v>6</v>
      </c>
      <c r="L10" s="151" t="s">
        <v>5</v>
      </c>
      <c r="M10" s="151" t="s">
        <v>6</v>
      </c>
      <c r="N10" s="151" t="s">
        <v>5</v>
      </c>
      <c r="O10" s="152" t="s">
        <v>6</v>
      </c>
    </row>
    <row r="11" spans="1:23" ht="67.5" customHeight="1" thickBot="1" x14ac:dyDescent="0.3">
      <c r="A11" s="145"/>
      <c r="B11" s="124"/>
      <c r="C11" s="126"/>
      <c r="D11" s="153" t="s">
        <v>33</v>
      </c>
      <c r="E11" s="153"/>
      <c r="F11" s="122"/>
      <c r="G11" s="122"/>
      <c r="H11" s="122"/>
      <c r="I11" s="122"/>
      <c r="J11" s="122"/>
      <c r="K11" s="122"/>
      <c r="L11" s="122"/>
      <c r="M11" s="122"/>
      <c r="N11" s="122"/>
      <c r="O11" s="132"/>
      <c r="Q11" s="8"/>
      <c r="R11" s="5"/>
    </row>
    <row r="12" spans="1:23" ht="104.25" customHeight="1" x14ac:dyDescent="0.25">
      <c r="A12" s="26">
        <v>1</v>
      </c>
      <c r="B12" s="100" t="s">
        <v>22</v>
      </c>
      <c r="C12" s="101">
        <f>D12+E12+F12+G12</f>
        <v>108952.82872</v>
      </c>
      <c r="D12" s="102">
        <v>42416.26</v>
      </c>
      <c r="E12" s="102">
        <v>42.45872</v>
      </c>
      <c r="F12" s="102">
        <v>66427.62</v>
      </c>
      <c r="G12" s="101">
        <v>66.489999999999995</v>
      </c>
      <c r="H12" s="101"/>
      <c r="I12" s="101"/>
      <c r="J12" s="62"/>
      <c r="K12" s="62"/>
      <c r="L12" s="62"/>
      <c r="M12" s="62"/>
      <c r="N12" s="62"/>
      <c r="O12" s="63"/>
      <c r="Q12" s="8"/>
      <c r="R12" s="32"/>
    </row>
    <row r="13" spans="1:23" ht="119.25" customHeight="1" x14ac:dyDescent="0.25">
      <c r="A13" s="44">
        <v>2</v>
      </c>
      <c r="B13" s="84" t="s">
        <v>25</v>
      </c>
      <c r="C13" s="85">
        <f>D13+E13+F13+G13</f>
        <v>341354.76275999995</v>
      </c>
      <c r="D13" s="86">
        <v>154268.34</v>
      </c>
      <c r="E13" s="86">
        <v>154.42276000000001</v>
      </c>
      <c r="F13" s="86">
        <v>186745</v>
      </c>
      <c r="G13" s="85">
        <v>187</v>
      </c>
      <c r="H13" s="85"/>
      <c r="I13" s="85"/>
      <c r="J13" s="59"/>
      <c r="K13" s="59"/>
      <c r="L13" s="59"/>
      <c r="M13" s="59"/>
      <c r="N13" s="59"/>
      <c r="O13" s="64"/>
      <c r="Q13" s="8"/>
      <c r="R13" s="5"/>
    </row>
    <row r="14" spans="1:23" ht="48.75" customHeight="1" x14ac:dyDescent="0.25">
      <c r="A14" s="44">
        <v>3</v>
      </c>
      <c r="B14" s="84" t="s">
        <v>27</v>
      </c>
      <c r="C14" s="85">
        <f>D14+E14+F14+G14</f>
        <v>152</v>
      </c>
      <c r="D14" s="86"/>
      <c r="E14" s="86">
        <v>130</v>
      </c>
      <c r="F14" s="87"/>
      <c r="G14" s="61">
        <v>22</v>
      </c>
      <c r="H14" s="85"/>
      <c r="I14" s="85"/>
      <c r="J14" s="59"/>
      <c r="K14" s="59"/>
      <c r="L14" s="59"/>
      <c r="M14" s="59"/>
      <c r="N14" s="59"/>
      <c r="O14" s="64"/>
      <c r="Q14" s="8"/>
      <c r="R14" s="32"/>
      <c r="U14" s="33"/>
      <c r="W14" s="5"/>
    </row>
    <row r="15" spans="1:23" ht="45" x14ac:dyDescent="0.25">
      <c r="A15" s="44">
        <v>4</v>
      </c>
      <c r="B15" s="84" t="s">
        <v>34</v>
      </c>
      <c r="C15" s="38">
        <f>D15+E15+F15+G15</f>
        <v>13035.73432</v>
      </c>
      <c r="D15" s="38">
        <f>13035.73432</f>
        <v>13035.73432</v>
      </c>
      <c r="E15" s="38"/>
      <c r="F15" s="34"/>
      <c r="G15" s="38"/>
      <c r="H15" s="34"/>
      <c r="I15" s="39"/>
      <c r="J15" s="39"/>
      <c r="K15" s="39"/>
      <c r="L15" s="39"/>
      <c r="M15" s="39"/>
      <c r="N15" s="39"/>
      <c r="O15" s="45"/>
      <c r="Q15" s="10"/>
    </row>
    <row r="16" spans="1:23" ht="39.75" customHeight="1" thickBot="1" x14ac:dyDescent="0.3">
      <c r="A16" s="25">
        <v>5</v>
      </c>
      <c r="B16" s="109" t="s">
        <v>9</v>
      </c>
      <c r="C16" s="88">
        <f>D16+E16+F16+G16</f>
        <v>0</v>
      </c>
      <c r="D16" s="106"/>
      <c r="E16" s="106">
        <v>0</v>
      </c>
      <c r="F16" s="106"/>
      <c r="G16" s="110"/>
      <c r="H16" s="110"/>
      <c r="I16" s="110"/>
      <c r="J16" s="89"/>
      <c r="K16" s="111"/>
      <c r="L16" s="89"/>
      <c r="M16" s="89"/>
      <c r="N16" s="89"/>
      <c r="O16" s="90"/>
    </row>
    <row r="17" spans="1:18" ht="27" customHeight="1" thickBot="1" x14ac:dyDescent="0.3">
      <c r="A17" s="28"/>
      <c r="B17" s="29" t="s">
        <v>15</v>
      </c>
      <c r="C17" s="30">
        <f>SUM(C12:C16)</f>
        <v>463495.32579999993</v>
      </c>
      <c r="D17" s="30">
        <f>SUM(D12:D16)</f>
        <v>209720.33431999999</v>
      </c>
      <c r="E17" s="30">
        <f>SUM(E12:E16)</f>
        <v>326.88148000000001</v>
      </c>
      <c r="F17" s="30">
        <f>SUM(F12:F16)</f>
        <v>253172.62</v>
      </c>
      <c r="G17" s="30">
        <f>SUM(G13:G16)</f>
        <v>209</v>
      </c>
      <c r="H17" s="30">
        <f t="shared" ref="H17:O17" si="0">SUM(H12:H16)</f>
        <v>0</v>
      </c>
      <c r="I17" s="30">
        <f t="shared" si="0"/>
        <v>0</v>
      </c>
      <c r="J17" s="30">
        <f t="shared" si="0"/>
        <v>0</v>
      </c>
      <c r="K17" s="30">
        <f t="shared" si="0"/>
        <v>0</v>
      </c>
      <c r="L17" s="30">
        <f t="shared" si="0"/>
        <v>0</v>
      </c>
      <c r="M17" s="30">
        <f t="shared" si="0"/>
        <v>0</v>
      </c>
      <c r="N17" s="30">
        <f t="shared" si="0"/>
        <v>0</v>
      </c>
      <c r="O17" s="31">
        <f t="shared" si="0"/>
        <v>0</v>
      </c>
      <c r="Q17" s="53"/>
      <c r="R17" s="5"/>
    </row>
    <row r="18" spans="1:18" ht="18" customHeight="1" x14ac:dyDescent="0.25">
      <c r="B18" s="3"/>
      <c r="C18" s="52"/>
      <c r="D18" s="22"/>
      <c r="E18" s="22"/>
      <c r="F18" s="12"/>
      <c r="G18" s="12"/>
      <c r="H18" s="3"/>
      <c r="I18" s="3"/>
      <c r="J18" s="3"/>
      <c r="K18" s="3"/>
      <c r="L18" s="3"/>
      <c r="M18" s="4"/>
      <c r="N18" s="4"/>
    </row>
    <row r="19" spans="1:18" ht="21.75" customHeight="1" x14ac:dyDescent="0.3">
      <c r="A19" s="21"/>
    </row>
    <row r="20" spans="1:18" ht="20.25" x14ac:dyDescent="0.3">
      <c r="A20" s="21" t="s">
        <v>43</v>
      </c>
      <c r="B20" s="21"/>
      <c r="D20" s="53"/>
      <c r="I20" s="21" t="s">
        <v>18</v>
      </c>
      <c r="J20" s="21"/>
      <c r="K20" s="21"/>
    </row>
    <row r="21" spans="1:18" ht="20.25" x14ac:dyDescent="0.3">
      <c r="A21" s="21" t="s">
        <v>44</v>
      </c>
      <c r="B21" s="21"/>
      <c r="I21" s="21" t="s">
        <v>19</v>
      </c>
      <c r="J21" s="21"/>
      <c r="K21" s="21"/>
    </row>
    <row r="22" spans="1:18" ht="20.25" customHeight="1" x14ac:dyDescent="0.3">
      <c r="A22" s="107"/>
    </row>
    <row r="23" spans="1:18" ht="25.5" customHeight="1" x14ac:dyDescent="0.3">
      <c r="B23" s="107"/>
      <c r="C23" s="117" t="s">
        <v>45</v>
      </c>
      <c r="D23" s="117"/>
      <c r="E23" s="14"/>
      <c r="J23" s="15"/>
      <c r="K23" s="117" t="s">
        <v>20</v>
      </c>
      <c r="L23" s="117"/>
      <c r="M23" s="117"/>
      <c r="N23" s="117"/>
    </row>
  </sheetData>
  <mergeCells count="28">
    <mergeCell ref="H9:I9"/>
    <mergeCell ref="J9:K9"/>
    <mergeCell ref="L9:M9"/>
    <mergeCell ref="N9:O9"/>
    <mergeCell ref="F10:F11"/>
    <mergeCell ref="G10:G11"/>
    <mergeCell ref="H10:H11"/>
    <mergeCell ref="I10:I11"/>
    <mergeCell ref="J10:J11"/>
    <mergeCell ref="K10:K11"/>
    <mergeCell ref="L10:L11"/>
    <mergeCell ref="M10:M11"/>
    <mergeCell ref="C23:D23"/>
    <mergeCell ref="F3:O3"/>
    <mergeCell ref="A7:A11"/>
    <mergeCell ref="B5:O5"/>
    <mergeCell ref="L6:O6"/>
    <mergeCell ref="D7:O7"/>
    <mergeCell ref="D8:M8"/>
    <mergeCell ref="N8:O8"/>
    <mergeCell ref="B7:B11"/>
    <mergeCell ref="C7:C11"/>
    <mergeCell ref="D9:E9"/>
    <mergeCell ref="N10:N11"/>
    <mergeCell ref="O10:O11"/>
    <mergeCell ref="D11:E11"/>
    <mergeCell ref="K23:N23"/>
    <mergeCell ref="F9:G9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2"/>
  <sheetViews>
    <sheetView topLeftCell="A13" workbookViewId="0">
      <selection activeCell="A19" sqref="A19"/>
    </sheetView>
  </sheetViews>
  <sheetFormatPr defaultRowHeight="15" x14ac:dyDescent="0.25"/>
  <cols>
    <col min="1" max="1" width="7.42578125" customWidth="1"/>
    <col min="2" max="2" width="24.85546875" customWidth="1"/>
    <col min="3" max="3" width="12.5703125" customWidth="1"/>
    <col min="4" max="4" width="12" customWidth="1"/>
    <col min="5" max="5" width="10.5703125" customWidth="1"/>
    <col min="6" max="6" width="12" customWidth="1"/>
    <col min="7" max="7" width="10.85546875" customWidth="1"/>
    <col min="8" max="9" width="5.7109375" customWidth="1"/>
    <col min="10" max="10" width="5.85546875" customWidth="1"/>
    <col min="11" max="12" width="5.140625" customWidth="1"/>
    <col min="13" max="14" width="5.28515625" customWidth="1"/>
    <col min="15" max="15" width="5.7109375" customWidth="1"/>
    <col min="17" max="18" width="13.140625" bestFit="1" customWidth="1"/>
    <col min="21" max="21" width="10.42578125" customWidth="1"/>
  </cols>
  <sheetData>
    <row r="2" spans="1:23" ht="57.75" customHeight="1" x14ac:dyDescent="0.25">
      <c r="B2" s="2"/>
      <c r="C2" s="2"/>
      <c r="D2" s="2"/>
      <c r="E2" s="143" t="s">
        <v>41</v>
      </c>
      <c r="F2" s="143"/>
      <c r="G2" s="143"/>
      <c r="H2" s="143"/>
      <c r="I2" s="143"/>
      <c r="J2" s="143"/>
      <c r="K2" s="143"/>
      <c r="L2" s="143"/>
      <c r="M2" s="143"/>
      <c r="N2" s="143"/>
      <c r="O2" s="143"/>
    </row>
    <row r="3" spans="1:23" ht="15.75" customHeight="1" x14ac:dyDescent="0.25">
      <c r="B3" s="2"/>
      <c r="C3" s="2"/>
      <c r="D3" s="2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</row>
    <row r="4" spans="1:23" ht="63.75" customHeight="1" x14ac:dyDescent="0.25">
      <c r="B4" s="146" t="s">
        <v>36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</row>
    <row r="5" spans="1:23" ht="11.25" customHeight="1" thickBot="1" x14ac:dyDescent="0.3">
      <c r="B5" s="6"/>
      <c r="C5" s="6"/>
      <c r="D5" s="22"/>
      <c r="E5" s="22"/>
      <c r="F5" s="6"/>
      <c r="G5" s="6"/>
      <c r="H5" s="6"/>
      <c r="I5" s="6"/>
      <c r="J5" s="6"/>
      <c r="K5" s="6"/>
      <c r="L5" s="6"/>
      <c r="M5" s="142"/>
      <c r="N5" s="142"/>
      <c r="O5" s="142"/>
    </row>
    <row r="6" spans="1:23" ht="15.75" customHeight="1" x14ac:dyDescent="0.25">
      <c r="A6" s="119" t="s">
        <v>14</v>
      </c>
      <c r="B6" s="166" t="s">
        <v>1</v>
      </c>
      <c r="C6" s="166" t="s">
        <v>7</v>
      </c>
      <c r="D6" s="159" t="s">
        <v>2</v>
      </c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1"/>
    </row>
    <row r="7" spans="1:23" ht="15.75" customHeight="1" x14ac:dyDescent="0.25">
      <c r="A7" s="120"/>
      <c r="B7" s="167"/>
      <c r="C7" s="167"/>
      <c r="D7" s="156" t="s">
        <v>3</v>
      </c>
      <c r="E7" s="157"/>
      <c r="F7" s="157"/>
      <c r="G7" s="157"/>
      <c r="H7" s="157"/>
      <c r="I7" s="157"/>
      <c r="J7" s="157"/>
      <c r="K7" s="157"/>
      <c r="L7" s="157"/>
      <c r="M7" s="158"/>
      <c r="N7" s="162" t="s">
        <v>0</v>
      </c>
      <c r="O7" s="163"/>
    </row>
    <row r="8" spans="1:23" ht="15.75" customHeight="1" x14ac:dyDescent="0.25">
      <c r="A8" s="120"/>
      <c r="B8" s="167"/>
      <c r="C8" s="167"/>
      <c r="D8" s="168">
        <v>2023</v>
      </c>
      <c r="E8" s="169"/>
      <c r="F8" s="162">
        <v>2024</v>
      </c>
      <c r="G8" s="162"/>
      <c r="H8" s="156">
        <v>2025</v>
      </c>
      <c r="I8" s="158"/>
      <c r="J8" s="162">
        <v>2026</v>
      </c>
      <c r="K8" s="162"/>
      <c r="L8" s="162">
        <v>2027</v>
      </c>
      <c r="M8" s="162"/>
      <c r="N8" s="162" t="s">
        <v>4</v>
      </c>
      <c r="O8" s="163"/>
    </row>
    <row r="9" spans="1:23" ht="15" customHeight="1" x14ac:dyDescent="0.25">
      <c r="A9" s="120"/>
      <c r="B9" s="167"/>
      <c r="C9" s="167"/>
      <c r="D9" s="174" t="s">
        <v>5</v>
      </c>
      <c r="E9" s="174" t="s">
        <v>6</v>
      </c>
      <c r="F9" s="170" t="s">
        <v>5</v>
      </c>
      <c r="G9" s="170" t="s">
        <v>6</v>
      </c>
      <c r="H9" s="170" t="s">
        <v>5</v>
      </c>
      <c r="I9" s="170" t="s">
        <v>6</v>
      </c>
      <c r="J9" s="170" t="s">
        <v>5</v>
      </c>
      <c r="K9" s="170" t="s">
        <v>6</v>
      </c>
      <c r="L9" s="170" t="s">
        <v>5</v>
      </c>
      <c r="M9" s="170" t="s">
        <v>6</v>
      </c>
      <c r="N9" s="170" t="s">
        <v>5</v>
      </c>
      <c r="O9" s="172" t="s">
        <v>6</v>
      </c>
    </row>
    <row r="10" spans="1:23" ht="51" customHeight="1" x14ac:dyDescent="0.25">
      <c r="A10" s="120"/>
      <c r="B10" s="167"/>
      <c r="C10" s="167"/>
      <c r="D10" s="174"/>
      <c r="E10" s="174"/>
      <c r="F10" s="171"/>
      <c r="G10" s="171"/>
      <c r="H10" s="171"/>
      <c r="I10" s="171"/>
      <c r="J10" s="171"/>
      <c r="K10" s="171"/>
      <c r="L10" s="171"/>
      <c r="M10" s="171"/>
      <c r="N10" s="171"/>
      <c r="O10" s="173"/>
    </row>
    <row r="11" spans="1:23" ht="35.25" customHeight="1" thickBot="1" x14ac:dyDescent="0.3">
      <c r="A11" s="120"/>
      <c r="B11" s="167"/>
      <c r="C11" s="167"/>
      <c r="D11" s="129" t="s">
        <v>33</v>
      </c>
      <c r="E11" s="129"/>
      <c r="F11" s="171"/>
      <c r="G11" s="171"/>
      <c r="H11" s="171"/>
      <c r="I11" s="171"/>
      <c r="J11" s="171"/>
      <c r="K11" s="171"/>
      <c r="L11" s="171"/>
      <c r="M11" s="171"/>
      <c r="N11" s="171"/>
      <c r="O11" s="173"/>
    </row>
    <row r="12" spans="1:23" ht="174" customHeight="1" x14ac:dyDescent="0.25">
      <c r="A12" s="26">
        <v>1</v>
      </c>
      <c r="B12" s="91" t="s">
        <v>31</v>
      </c>
      <c r="C12" s="40">
        <f>D12+E12+F12+G12</f>
        <v>496279.4</v>
      </c>
      <c r="D12" s="105">
        <v>233515.1</v>
      </c>
      <c r="E12" s="105">
        <v>83760.899999999994</v>
      </c>
      <c r="F12" s="40">
        <v>131746.4</v>
      </c>
      <c r="G12" s="40">
        <v>47257</v>
      </c>
      <c r="H12" s="41"/>
      <c r="I12" s="42"/>
      <c r="J12" s="42"/>
      <c r="K12" s="42"/>
      <c r="L12" s="42"/>
      <c r="M12" s="42"/>
      <c r="N12" s="42"/>
      <c r="O12" s="43"/>
      <c r="Q12" s="8"/>
      <c r="R12" s="32"/>
      <c r="U12" s="33"/>
      <c r="V12" s="73"/>
    </row>
    <row r="13" spans="1:23" ht="89.25" customHeight="1" x14ac:dyDescent="0.25">
      <c r="A13" s="44">
        <v>2</v>
      </c>
      <c r="B13" s="37" t="s">
        <v>24</v>
      </c>
      <c r="C13" s="38">
        <f>D13+E13+F13+G13</f>
        <v>100598.09813000001</v>
      </c>
      <c r="D13" s="38">
        <v>10004.0141</v>
      </c>
      <c r="E13" s="38">
        <v>10.01403</v>
      </c>
      <c r="F13" s="38">
        <v>90493.07</v>
      </c>
      <c r="G13" s="38">
        <v>91</v>
      </c>
      <c r="H13" s="34"/>
      <c r="I13" s="39"/>
      <c r="J13" s="39"/>
      <c r="K13" s="39"/>
      <c r="L13" s="39"/>
      <c r="M13" s="39"/>
      <c r="N13" s="39"/>
      <c r="O13" s="45"/>
      <c r="Q13" s="8"/>
      <c r="R13" s="32"/>
      <c r="U13" s="33"/>
      <c r="W13" s="5"/>
    </row>
    <row r="14" spans="1:23" ht="89.25" customHeight="1" x14ac:dyDescent="0.25">
      <c r="A14" s="44">
        <v>3</v>
      </c>
      <c r="B14" s="37" t="s">
        <v>29</v>
      </c>
      <c r="C14" s="38">
        <f>D14+E14+F14+G14</f>
        <v>732</v>
      </c>
      <c r="D14" s="38">
        <v>732</v>
      </c>
      <c r="E14" s="38"/>
      <c r="F14" s="34"/>
      <c r="G14" s="38"/>
      <c r="H14" s="34"/>
      <c r="I14" s="39"/>
      <c r="J14" s="39"/>
      <c r="K14" s="39"/>
      <c r="L14" s="39"/>
      <c r="M14" s="39"/>
      <c r="N14" s="39"/>
      <c r="O14" s="45"/>
      <c r="Q14" s="8"/>
      <c r="R14" s="32"/>
      <c r="U14" s="33"/>
      <c r="W14" s="5"/>
    </row>
    <row r="15" spans="1:23" ht="66.75" customHeight="1" thickBot="1" x14ac:dyDescent="0.3">
      <c r="A15" s="46">
        <v>4</v>
      </c>
      <c r="B15" s="47" t="s">
        <v>12</v>
      </c>
      <c r="C15" s="48">
        <f>D15+E15+F15+G15</f>
        <v>1320.3637699999999</v>
      </c>
      <c r="D15" s="51"/>
      <c r="E15" s="48">
        <v>1320.3637699999999</v>
      </c>
      <c r="F15" s="54"/>
      <c r="G15" s="51"/>
      <c r="H15" s="49"/>
      <c r="I15" s="92"/>
      <c r="J15" s="92"/>
      <c r="K15" s="92"/>
      <c r="L15" s="92"/>
      <c r="M15" s="92"/>
      <c r="N15" s="92"/>
      <c r="O15" s="50"/>
      <c r="Q15" s="8"/>
      <c r="R15" s="11"/>
      <c r="S15" s="5"/>
      <c r="T15" s="5"/>
    </row>
    <row r="16" spans="1:23" ht="15.75" thickBot="1" x14ac:dyDescent="0.3">
      <c r="A16" s="164" t="s">
        <v>16</v>
      </c>
      <c r="B16" s="165"/>
      <c r="C16" s="35">
        <f t="shared" ref="C16:O16" si="0">SUM(C12:C15)</f>
        <v>598929.86190000013</v>
      </c>
      <c r="D16" s="35">
        <f t="shared" si="0"/>
        <v>244251.11410000001</v>
      </c>
      <c r="E16" s="35">
        <f t="shared" si="0"/>
        <v>85091.277799999996</v>
      </c>
      <c r="F16" s="35">
        <f t="shared" si="0"/>
        <v>222239.47</v>
      </c>
      <c r="G16" s="35">
        <f t="shared" si="0"/>
        <v>47348</v>
      </c>
      <c r="H16" s="35">
        <f t="shared" si="0"/>
        <v>0</v>
      </c>
      <c r="I16" s="35">
        <f t="shared" si="0"/>
        <v>0</v>
      </c>
      <c r="J16" s="35">
        <f t="shared" si="0"/>
        <v>0</v>
      </c>
      <c r="K16" s="35">
        <f t="shared" si="0"/>
        <v>0</v>
      </c>
      <c r="L16" s="35">
        <f t="shared" si="0"/>
        <v>0</v>
      </c>
      <c r="M16" s="35">
        <f t="shared" si="0"/>
        <v>0</v>
      </c>
      <c r="N16" s="35">
        <f t="shared" si="0"/>
        <v>0</v>
      </c>
      <c r="O16" s="36">
        <f t="shared" si="0"/>
        <v>0</v>
      </c>
    </row>
    <row r="17" spans="1:18" x14ac:dyDescent="0.25">
      <c r="A17" s="16"/>
      <c r="B17" s="16"/>
      <c r="C17" s="17"/>
      <c r="D17" s="17"/>
      <c r="E17" s="71"/>
      <c r="F17" s="17"/>
      <c r="G17" s="17"/>
      <c r="H17" s="17"/>
      <c r="I17" s="17"/>
      <c r="J17" s="17"/>
      <c r="K17" s="17"/>
      <c r="L17" s="17"/>
      <c r="M17" s="17"/>
      <c r="N17" s="17"/>
      <c r="O17" s="17"/>
      <c r="Q17" s="5"/>
      <c r="R17" s="5"/>
    </row>
    <row r="18" spans="1:18" x14ac:dyDescent="0.25">
      <c r="A18" s="16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spans="1:18" ht="20.25" x14ac:dyDescent="0.3">
      <c r="A19" s="21" t="s">
        <v>43</v>
      </c>
      <c r="B19" s="21"/>
      <c r="D19" s="72"/>
      <c r="I19" s="21" t="s">
        <v>18</v>
      </c>
      <c r="J19" s="21"/>
      <c r="K19" s="21"/>
    </row>
    <row r="20" spans="1:18" ht="20.25" x14ac:dyDescent="0.3">
      <c r="A20" s="21" t="s">
        <v>44</v>
      </c>
      <c r="B20" s="21"/>
      <c r="I20" s="21" t="s">
        <v>19</v>
      </c>
      <c r="J20" s="21"/>
      <c r="K20" s="21"/>
    </row>
    <row r="22" spans="1:18" ht="20.25" x14ac:dyDescent="0.3">
      <c r="A22" s="118" t="s">
        <v>45</v>
      </c>
      <c r="B22" s="118"/>
      <c r="C22" s="118"/>
      <c r="D22" s="14"/>
      <c r="E22" s="14"/>
      <c r="J22" s="15"/>
      <c r="K22" s="117" t="s">
        <v>20</v>
      </c>
      <c r="L22" s="117"/>
      <c r="M22" s="117"/>
      <c r="N22" s="117"/>
    </row>
  </sheetData>
  <mergeCells count="31">
    <mergeCell ref="D9:D10"/>
    <mergeCell ref="E9:E10"/>
    <mergeCell ref="D11:E11"/>
    <mergeCell ref="N9:N11"/>
    <mergeCell ref="O9:O11"/>
    <mergeCell ref="H9:H11"/>
    <mergeCell ref="I9:I11"/>
    <mergeCell ref="J9:J11"/>
    <mergeCell ref="K9:K11"/>
    <mergeCell ref="L9:L11"/>
    <mergeCell ref="A22:C22"/>
    <mergeCell ref="K22:N22"/>
    <mergeCell ref="N7:O7"/>
    <mergeCell ref="F8:G8"/>
    <mergeCell ref="L8:M8"/>
    <mergeCell ref="N8:O8"/>
    <mergeCell ref="A16:B16"/>
    <mergeCell ref="H8:I8"/>
    <mergeCell ref="J8:K8"/>
    <mergeCell ref="A6:A11"/>
    <mergeCell ref="B6:B11"/>
    <mergeCell ref="C6:C11"/>
    <mergeCell ref="D8:E8"/>
    <mergeCell ref="F9:F11"/>
    <mergeCell ref="G9:G11"/>
    <mergeCell ref="M9:M11"/>
    <mergeCell ref="D7:M7"/>
    <mergeCell ref="D6:O6"/>
    <mergeCell ref="B4:O4"/>
    <mergeCell ref="E2:O2"/>
    <mergeCell ref="M5:O5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opLeftCell="A10" workbookViewId="0">
      <selection activeCell="A16" sqref="A16"/>
    </sheetView>
  </sheetViews>
  <sheetFormatPr defaultRowHeight="124.5" customHeight="1" x14ac:dyDescent="0.25"/>
  <cols>
    <col min="2" max="2" width="19.85546875" customWidth="1"/>
    <col min="3" max="3" width="15" customWidth="1"/>
    <col min="4" max="4" width="12" customWidth="1"/>
    <col min="5" max="5" width="9.5703125" customWidth="1"/>
    <col min="6" max="6" width="15.42578125" customWidth="1"/>
    <col min="7" max="7" width="11.140625" customWidth="1"/>
    <col min="8" max="8" width="6.140625" customWidth="1"/>
    <col min="9" max="9" width="5" customWidth="1"/>
    <col min="10" max="10" width="4.7109375" customWidth="1"/>
    <col min="11" max="11" width="5.42578125" customWidth="1"/>
    <col min="12" max="12" width="5" customWidth="1"/>
    <col min="13" max="13" width="4.28515625" customWidth="1"/>
    <col min="14" max="14" width="5.140625" customWidth="1"/>
    <col min="15" max="15" width="5.85546875" customWidth="1"/>
    <col min="18" max="18" width="14.5703125" bestFit="1" customWidth="1"/>
    <col min="19" max="19" width="11" bestFit="1" customWidth="1"/>
  </cols>
  <sheetData>
    <row r="1" spans="1:19" ht="15.75" customHeight="1" x14ac:dyDescent="0.25"/>
    <row r="2" spans="1:19" ht="20.25" customHeight="1" x14ac:dyDescent="0.25"/>
    <row r="3" spans="1:19" ht="87.75" customHeight="1" x14ac:dyDescent="0.25">
      <c r="E3" s="146" t="s">
        <v>40</v>
      </c>
      <c r="F3" s="146"/>
      <c r="G3" s="146"/>
      <c r="H3" s="146"/>
      <c r="I3" s="146"/>
      <c r="J3" s="146"/>
      <c r="K3" s="146"/>
      <c r="L3" s="146"/>
      <c r="M3" s="146"/>
      <c r="N3" s="146"/>
      <c r="O3" s="146"/>
    </row>
    <row r="4" spans="1:19" ht="18.75" customHeight="1" x14ac:dyDescent="0.25"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</row>
    <row r="5" spans="1:19" ht="63.75" customHeight="1" x14ac:dyDescent="0.25">
      <c r="B5" s="146" t="s">
        <v>37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</row>
    <row r="6" spans="1:19" ht="16.5" customHeight="1" thickBot="1" x14ac:dyDescent="0.3"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</row>
    <row r="7" spans="1:19" ht="15" customHeight="1" x14ac:dyDescent="0.25">
      <c r="A7" s="119" t="s">
        <v>14</v>
      </c>
      <c r="B7" s="166" t="s">
        <v>1</v>
      </c>
      <c r="C7" s="166" t="s">
        <v>7</v>
      </c>
      <c r="D7" s="159" t="s">
        <v>2</v>
      </c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1"/>
    </row>
    <row r="8" spans="1:19" ht="15" x14ac:dyDescent="0.25">
      <c r="A8" s="120"/>
      <c r="B8" s="167"/>
      <c r="C8" s="167"/>
      <c r="D8" s="156" t="s">
        <v>3</v>
      </c>
      <c r="E8" s="157"/>
      <c r="F8" s="157"/>
      <c r="G8" s="157"/>
      <c r="H8" s="157"/>
      <c r="I8" s="157"/>
      <c r="J8" s="157"/>
      <c r="K8" s="157"/>
      <c r="L8" s="157"/>
      <c r="M8" s="158"/>
      <c r="N8" s="175" t="s">
        <v>0</v>
      </c>
      <c r="O8" s="176"/>
    </row>
    <row r="9" spans="1:19" ht="15" x14ac:dyDescent="0.25">
      <c r="A9" s="120"/>
      <c r="B9" s="167"/>
      <c r="C9" s="167"/>
      <c r="D9" s="157">
        <v>2023</v>
      </c>
      <c r="E9" s="158"/>
      <c r="F9" s="175">
        <v>2024</v>
      </c>
      <c r="G9" s="175"/>
      <c r="H9" s="175">
        <v>2025</v>
      </c>
      <c r="I9" s="175"/>
      <c r="J9" s="175">
        <v>2026</v>
      </c>
      <c r="K9" s="175"/>
      <c r="L9" s="175">
        <v>2027</v>
      </c>
      <c r="M9" s="175"/>
      <c r="N9" s="175" t="s">
        <v>4</v>
      </c>
      <c r="O9" s="176"/>
    </row>
    <row r="10" spans="1:19" ht="35.25" customHeight="1" x14ac:dyDescent="0.25">
      <c r="A10" s="120"/>
      <c r="B10" s="167"/>
      <c r="C10" s="167"/>
      <c r="D10" s="174" t="s">
        <v>5</v>
      </c>
      <c r="E10" s="174" t="s">
        <v>6</v>
      </c>
      <c r="F10" s="178" t="s">
        <v>5</v>
      </c>
      <c r="G10" s="178" t="s">
        <v>6</v>
      </c>
      <c r="H10" s="178" t="s">
        <v>5</v>
      </c>
      <c r="I10" s="178" t="s">
        <v>6</v>
      </c>
      <c r="J10" s="178" t="s">
        <v>5</v>
      </c>
      <c r="K10" s="178" t="s">
        <v>6</v>
      </c>
      <c r="L10" s="178" t="s">
        <v>5</v>
      </c>
      <c r="M10" s="178" t="s">
        <v>6</v>
      </c>
      <c r="N10" s="178" t="s">
        <v>5</v>
      </c>
      <c r="O10" s="172" t="s">
        <v>6</v>
      </c>
    </row>
    <row r="11" spans="1:19" ht="31.5" customHeight="1" x14ac:dyDescent="0.25">
      <c r="A11" s="120"/>
      <c r="B11" s="167"/>
      <c r="C11" s="167"/>
      <c r="D11" s="174"/>
      <c r="E11" s="174"/>
      <c r="F11" s="171"/>
      <c r="G11" s="171"/>
      <c r="H11" s="171"/>
      <c r="I11" s="171"/>
      <c r="J11" s="171"/>
      <c r="K11" s="171"/>
      <c r="L11" s="171"/>
      <c r="M11" s="171"/>
      <c r="N11" s="171"/>
      <c r="O11" s="173"/>
    </row>
    <row r="12" spans="1:19" ht="43.5" customHeight="1" x14ac:dyDescent="0.25">
      <c r="A12" s="183"/>
      <c r="B12" s="177"/>
      <c r="C12" s="177"/>
      <c r="D12" s="175" t="s">
        <v>33</v>
      </c>
      <c r="E12" s="175"/>
      <c r="F12" s="179"/>
      <c r="G12" s="179"/>
      <c r="H12" s="179"/>
      <c r="I12" s="179"/>
      <c r="J12" s="179"/>
      <c r="K12" s="179"/>
      <c r="L12" s="179"/>
      <c r="M12" s="179"/>
      <c r="N12" s="179"/>
      <c r="O12" s="180"/>
    </row>
    <row r="13" spans="1:19" ht="130.5" customHeight="1" x14ac:dyDescent="0.25">
      <c r="A13" s="74">
        <v>1</v>
      </c>
      <c r="B13" s="34" t="s">
        <v>30</v>
      </c>
      <c r="C13" s="75">
        <f>D13+E13+F13+G13</f>
        <v>1971166.54</v>
      </c>
      <c r="D13" s="34">
        <v>464994.28</v>
      </c>
      <c r="E13" s="34">
        <v>465.46</v>
      </c>
      <c r="F13" s="34">
        <v>1504201.1</v>
      </c>
      <c r="G13" s="34">
        <v>1505.7</v>
      </c>
      <c r="H13" s="75"/>
      <c r="I13" s="77"/>
      <c r="J13" s="77"/>
      <c r="K13" s="77"/>
      <c r="L13" s="77"/>
      <c r="M13" s="77"/>
      <c r="N13" s="77"/>
      <c r="O13" s="78"/>
      <c r="R13" s="5"/>
    </row>
    <row r="14" spans="1:19" ht="15.75" thickBot="1" x14ac:dyDescent="0.3">
      <c r="A14" s="181" t="s">
        <v>10</v>
      </c>
      <c r="B14" s="182"/>
      <c r="C14" s="79">
        <f>C13</f>
        <v>1971166.54</v>
      </c>
      <c r="D14" s="81">
        <f t="shared" ref="D14:G14" si="0">D13</f>
        <v>464994.28</v>
      </c>
      <c r="E14" s="79">
        <f t="shared" si="0"/>
        <v>465.46</v>
      </c>
      <c r="F14" s="79">
        <f t="shared" si="0"/>
        <v>1504201.1</v>
      </c>
      <c r="G14" s="79">
        <f t="shared" si="0"/>
        <v>1505.7</v>
      </c>
      <c r="H14" s="79"/>
      <c r="I14" s="79"/>
      <c r="J14" s="79"/>
      <c r="K14" s="79"/>
      <c r="L14" s="79"/>
      <c r="M14" s="79"/>
      <c r="N14" s="79"/>
      <c r="O14" s="82"/>
      <c r="S14" s="5"/>
    </row>
    <row r="15" spans="1:19" ht="15" x14ac:dyDescent="0.25">
      <c r="A15" s="17"/>
      <c r="B15" s="17"/>
      <c r="C15" s="18"/>
      <c r="D15" s="116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9"/>
      <c r="S15" s="5"/>
    </row>
    <row r="16" spans="1:19" ht="64.5" customHeight="1" x14ac:dyDescent="0.3">
      <c r="A16" s="21" t="s">
        <v>46</v>
      </c>
      <c r="B16" s="21"/>
      <c r="D16" s="53"/>
      <c r="I16" s="21" t="s">
        <v>18</v>
      </c>
      <c r="J16" s="21"/>
      <c r="K16" s="21"/>
      <c r="N16" s="19"/>
      <c r="S16" s="5"/>
    </row>
    <row r="17" spans="1:14" ht="20.25" customHeight="1" x14ac:dyDescent="0.3">
      <c r="A17" s="21" t="s">
        <v>44</v>
      </c>
      <c r="B17" s="21"/>
      <c r="I17" s="21" t="s">
        <v>19</v>
      </c>
      <c r="J17" s="21"/>
      <c r="K17" s="21"/>
    </row>
    <row r="18" spans="1:14" ht="4.5" customHeight="1" x14ac:dyDescent="0.25"/>
    <row r="19" spans="1:14" ht="27" customHeight="1" x14ac:dyDescent="0.3">
      <c r="A19" s="118" t="s">
        <v>47</v>
      </c>
      <c r="B19" s="118"/>
      <c r="C19" s="118"/>
      <c r="D19" s="14"/>
      <c r="E19" s="14"/>
      <c r="J19" s="117" t="s">
        <v>20</v>
      </c>
      <c r="K19" s="117"/>
      <c r="L19" s="117"/>
      <c r="M19" s="117"/>
      <c r="N19" s="117"/>
    </row>
  </sheetData>
  <mergeCells count="30">
    <mergeCell ref="D7:O7"/>
    <mergeCell ref="D8:M8"/>
    <mergeCell ref="A19:C19"/>
    <mergeCell ref="A14:B14"/>
    <mergeCell ref="A7:A12"/>
    <mergeCell ref="J19:N19"/>
    <mergeCell ref="N10:N12"/>
    <mergeCell ref="H10:H12"/>
    <mergeCell ref="I10:I12"/>
    <mergeCell ref="K10:K12"/>
    <mergeCell ref="L10:L12"/>
    <mergeCell ref="D10:D11"/>
    <mergeCell ref="E10:E11"/>
    <mergeCell ref="D12:E12"/>
    <mergeCell ref="E3:O3"/>
    <mergeCell ref="N8:O8"/>
    <mergeCell ref="J9:K9"/>
    <mergeCell ref="L9:M9"/>
    <mergeCell ref="N9:O9"/>
    <mergeCell ref="B5:O5"/>
    <mergeCell ref="D9:E9"/>
    <mergeCell ref="C7:C12"/>
    <mergeCell ref="B7:B12"/>
    <mergeCell ref="J10:J12"/>
    <mergeCell ref="O10:O12"/>
    <mergeCell ref="F10:F12"/>
    <mergeCell ref="G10:G12"/>
    <mergeCell ref="F9:G9"/>
    <mergeCell ref="H9:I9"/>
    <mergeCell ref="M10:M12"/>
  </mergeCells>
  <pageMargins left="0.51181102362204722" right="0" top="0.70866141732283472" bottom="0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4"/>
  <sheetViews>
    <sheetView tabSelected="1" topLeftCell="A10" workbookViewId="0">
      <selection activeCell="A20" sqref="A20:C20"/>
    </sheetView>
  </sheetViews>
  <sheetFormatPr defaultRowHeight="15" x14ac:dyDescent="0.25"/>
  <cols>
    <col min="2" max="2" width="19.85546875" customWidth="1"/>
    <col min="3" max="3" width="13" customWidth="1"/>
    <col min="4" max="4" width="7.140625" customWidth="1"/>
    <col min="5" max="5" width="6.7109375" customWidth="1"/>
    <col min="6" max="6" width="8.140625" customWidth="1"/>
    <col min="7" max="7" width="7.85546875" customWidth="1"/>
    <col min="8" max="8" width="11.140625" customWidth="1"/>
    <col min="9" max="9" width="7" customWidth="1"/>
    <col min="10" max="10" width="12.28515625" customWidth="1"/>
    <col min="11" max="11" width="11.85546875" customWidth="1"/>
    <col min="12" max="12" width="7.140625" customWidth="1"/>
    <col min="13" max="13" width="7.42578125" customWidth="1"/>
    <col min="14" max="14" width="7.28515625" customWidth="1"/>
    <col min="15" max="15" width="8.5703125" customWidth="1"/>
  </cols>
  <sheetData>
    <row r="3" spans="1:15" ht="59.25" customHeight="1" x14ac:dyDescent="0.25">
      <c r="E3" s="143" t="s">
        <v>39</v>
      </c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12" customHeight="1" x14ac:dyDescent="0.25"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</row>
    <row r="5" spans="1:15" ht="62.25" customHeight="1" x14ac:dyDescent="0.25">
      <c r="B5" s="146" t="s">
        <v>38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</row>
    <row r="6" spans="1:15" ht="11.25" customHeight="1" thickBot="1" x14ac:dyDescent="0.3"/>
    <row r="7" spans="1:15" ht="15.75" customHeight="1" x14ac:dyDescent="0.25">
      <c r="A7" s="119" t="s">
        <v>14</v>
      </c>
      <c r="B7" s="166" t="s">
        <v>1</v>
      </c>
      <c r="C7" s="166" t="s">
        <v>7</v>
      </c>
      <c r="D7" s="159" t="s">
        <v>2</v>
      </c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1"/>
    </row>
    <row r="8" spans="1:15" ht="15" customHeight="1" x14ac:dyDescent="0.25">
      <c r="A8" s="120"/>
      <c r="B8" s="167"/>
      <c r="C8" s="167"/>
      <c r="D8" s="156" t="s">
        <v>3</v>
      </c>
      <c r="E8" s="157"/>
      <c r="F8" s="157"/>
      <c r="G8" s="157"/>
      <c r="H8" s="157"/>
      <c r="I8" s="157"/>
      <c r="J8" s="157"/>
      <c r="K8" s="157"/>
      <c r="L8" s="157"/>
      <c r="M8" s="158"/>
      <c r="N8" s="175" t="s">
        <v>0</v>
      </c>
      <c r="O8" s="176"/>
    </row>
    <row r="9" spans="1:15" ht="15" customHeight="1" x14ac:dyDescent="0.25">
      <c r="A9" s="120"/>
      <c r="B9" s="167"/>
      <c r="C9" s="167"/>
      <c r="D9" s="156">
        <v>2023</v>
      </c>
      <c r="E9" s="157"/>
      <c r="F9" s="175">
        <v>2024</v>
      </c>
      <c r="G9" s="175"/>
      <c r="H9" s="175">
        <v>2025</v>
      </c>
      <c r="I9" s="175"/>
      <c r="J9" s="175">
        <v>2026</v>
      </c>
      <c r="K9" s="175"/>
      <c r="L9" s="175">
        <v>2027</v>
      </c>
      <c r="M9" s="175"/>
      <c r="N9" s="175" t="s">
        <v>4</v>
      </c>
      <c r="O9" s="176"/>
    </row>
    <row r="10" spans="1:15" ht="15" customHeight="1" x14ac:dyDescent="0.25">
      <c r="A10" s="120"/>
      <c r="B10" s="167"/>
      <c r="C10" s="167"/>
      <c r="D10" s="178" t="s">
        <v>5</v>
      </c>
      <c r="E10" s="178" t="s">
        <v>6</v>
      </c>
      <c r="F10" s="178" t="s">
        <v>5</v>
      </c>
      <c r="G10" s="178" t="s">
        <v>6</v>
      </c>
      <c r="H10" s="178" t="s">
        <v>5</v>
      </c>
      <c r="I10" s="178" t="s">
        <v>6</v>
      </c>
      <c r="J10" s="178" t="s">
        <v>5</v>
      </c>
      <c r="K10" s="178" t="s">
        <v>6</v>
      </c>
      <c r="L10" s="178" t="s">
        <v>5</v>
      </c>
      <c r="M10" s="178" t="s">
        <v>6</v>
      </c>
      <c r="N10" s="178" t="s">
        <v>5</v>
      </c>
      <c r="O10" s="172" t="s">
        <v>6</v>
      </c>
    </row>
    <row r="11" spans="1:15" ht="97.5" customHeight="1" x14ac:dyDescent="0.25">
      <c r="A11" s="120"/>
      <c r="B11" s="167"/>
      <c r="C11" s="167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3"/>
    </row>
    <row r="12" spans="1:15" ht="14.25" customHeight="1" x14ac:dyDescent="0.25">
      <c r="A12" s="183"/>
      <c r="B12" s="177"/>
      <c r="C12" s="177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80"/>
    </row>
    <row r="13" spans="1:15" ht="117.75" customHeight="1" x14ac:dyDescent="0.25">
      <c r="A13" s="74">
        <v>1</v>
      </c>
      <c r="B13" s="34" t="s">
        <v>23</v>
      </c>
      <c r="C13" s="75">
        <f>J13+K13+H13</f>
        <v>52381.3</v>
      </c>
      <c r="D13" s="34"/>
      <c r="E13" s="34"/>
      <c r="F13" s="76"/>
      <c r="G13" s="76"/>
      <c r="H13" s="34"/>
      <c r="I13" s="77"/>
      <c r="J13" s="34">
        <f>38552300/1000</f>
        <v>38552.300000000003</v>
      </c>
      <c r="K13" s="34">
        <v>13829</v>
      </c>
      <c r="L13" s="77"/>
      <c r="M13" s="77"/>
      <c r="N13" s="77"/>
      <c r="O13" s="78"/>
    </row>
    <row r="14" spans="1:15" ht="15.75" thickBot="1" x14ac:dyDescent="0.3">
      <c r="A14" s="181" t="s">
        <v>10</v>
      </c>
      <c r="B14" s="182"/>
      <c r="C14" s="79">
        <f t="shared" ref="C14" si="0">C13</f>
        <v>52381.3</v>
      </c>
      <c r="D14" s="79">
        <f>D13</f>
        <v>0</v>
      </c>
      <c r="E14" s="79">
        <f t="shared" ref="E14:O14" si="1">E13</f>
        <v>0</v>
      </c>
      <c r="F14" s="79">
        <f t="shared" si="1"/>
        <v>0</v>
      </c>
      <c r="G14" s="79">
        <f t="shared" si="1"/>
        <v>0</v>
      </c>
      <c r="H14" s="79">
        <f t="shared" si="1"/>
        <v>0</v>
      </c>
      <c r="I14" s="79">
        <f t="shared" si="1"/>
        <v>0</v>
      </c>
      <c r="J14" s="79">
        <f t="shared" si="1"/>
        <v>38552.300000000003</v>
      </c>
      <c r="K14" s="79">
        <f t="shared" si="1"/>
        <v>13829</v>
      </c>
      <c r="L14" s="79">
        <f t="shared" si="1"/>
        <v>0</v>
      </c>
      <c r="M14" s="79">
        <f t="shared" si="1"/>
        <v>0</v>
      </c>
      <c r="N14" s="79">
        <f t="shared" si="1"/>
        <v>0</v>
      </c>
      <c r="O14" s="80">
        <f t="shared" si="1"/>
        <v>0</v>
      </c>
    </row>
    <row r="15" spans="1:15" x14ac:dyDescent="0.25">
      <c r="A15" s="17"/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9"/>
    </row>
    <row r="16" spans="1:15" x14ac:dyDescent="0.25">
      <c r="A16" s="17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9"/>
    </row>
    <row r="17" spans="1:14" ht="20.25" x14ac:dyDescent="0.3">
      <c r="A17" s="21" t="s">
        <v>46</v>
      </c>
      <c r="B17" s="21"/>
      <c r="I17" s="21" t="s">
        <v>18</v>
      </c>
      <c r="J17" s="21"/>
      <c r="K17" s="21"/>
      <c r="N17" s="19"/>
    </row>
    <row r="18" spans="1:14" ht="20.25" x14ac:dyDescent="0.3">
      <c r="A18" s="21" t="s">
        <v>44</v>
      </c>
      <c r="B18" s="21"/>
      <c r="I18" s="21" t="s">
        <v>19</v>
      </c>
      <c r="J18" s="21"/>
      <c r="K18" s="21"/>
    </row>
    <row r="20" spans="1:14" ht="20.25" customHeight="1" x14ac:dyDescent="0.3">
      <c r="A20" s="118" t="s">
        <v>47</v>
      </c>
      <c r="B20" s="118"/>
      <c r="C20" s="118"/>
      <c r="D20" s="14"/>
      <c r="E20" s="14"/>
      <c r="J20" s="117" t="s">
        <v>20</v>
      </c>
      <c r="K20" s="117"/>
      <c r="L20" s="117"/>
      <c r="M20" s="117"/>
      <c r="N20" s="117"/>
    </row>
    <row r="21" spans="1:14" ht="43.5" customHeight="1" x14ac:dyDescent="0.25">
      <c r="D21" s="23"/>
    </row>
    <row r="22" spans="1:14" ht="15" customHeight="1" x14ac:dyDescent="0.25">
      <c r="D22" s="24"/>
    </row>
    <row r="23" spans="1:14" ht="12.75" customHeight="1" x14ac:dyDescent="0.25"/>
    <row r="24" spans="1:14" ht="1.5" customHeight="1" x14ac:dyDescent="0.25"/>
  </sheetData>
  <mergeCells count="29">
    <mergeCell ref="I10:I12"/>
    <mergeCell ref="A14:B14"/>
    <mergeCell ref="A20:C20"/>
    <mergeCell ref="J20:N20"/>
    <mergeCell ref="J10:J12"/>
    <mergeCell ref="K10:K12"/>
    <mergeCell ref="L10:L12"/>
    <mergeCell ref="M10:M12"/>
    <mergeCell ref="N10:N12"/>
    <mergeCell ref="F10:F12"/>
    <mergeCell ref="G10:G12"/>
    <mergeCell ref="D10:D12"/>
    <mergeCell ref="E10:E12"/>
    <mergeCell ref="E3:O3"/>
    <mergeCell ref="B5:O5"/>
    <mergeCell ref="A7:A12"/>
    <mergeCell ref="B7:B12"/>
    <mergeCell ref="C7:C12"/>
    <mergeCell ref="D7:O7"/>
    <mergeCell ref="D8:M8"/>
    <mergeCell ref="N8:O8"/>
    <mergeCell ref="D9:E9"/>
    <mergeCell ref="F9:G9"/>
    <mergeCell ref="O10:O12"/>
    <mergeCell ref="H9:I9"/>
    <mergeCell ref="J9:K9"/>
    <mergeCell ref="L9:M9"/>
    <mergeCell ref="N9:O9"/>
    <mergeCell ref="H10:H12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5 город, область водоснабжение</vt:lpstr>
      <vt:lpstr>8 город область канализация</vt:lpstr>
      <vt:lpstr>12 город область теплоснабжение</vt:lpstr>
      <vt:lpstr>13 город область стоки</vt:lpstr>
      <vt:lpstr>14 инженерная инфраструктура</vt:lpstr>
      <vt:lpstr>'5 город, область водоснабжение'!Область_печати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2024-07-08T12:51:55Z</dcterms:modified>
</cp:coreProperties>
</file>